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6\"/>
    </mc:Choice>
  </mc:AlternateContent>
  <xr:revisionPtr revIDLastSave="0" documentId="8_{BE6EA9B8-24D3-4550-89AD-728F96CD6CE3}" xr6:coauthVersionLast="47" xr6:coauthVersionMax="47" xr10:uidLastSave="{00000000-0000-0000-0000-000000000000}"/>
  <bookViews>
    <workbookView xWindow="-120" yWindow="-120" windowWidth="29040" windowHeight="15720" tabRatio="928" firstSheet="6" activeTab="18" xr2:uid="{00000000-000D-0000-FFFF-FFFF00000000}"/>
  </bookViews>
  <sheets>
    <sheet name="APR TABLE 1" sheetId="1" r:id="rId1"/>
    <sheet name="APR TABLE 2" sheetId="2" r:id="rId2"/>
    <sheet name="APR TABLE 3" sheetId="3" r:id="rId3"/>
    <sheet name="APR TABLE 4" sheetId="4" r:id="rId4"/>
    <sheet name="MAR TABLE 5a MAJOR (MONTH)" sheetId="24" r:id="rId5"/>
    <sheet name="MAR TABLE 5b MAJOR (YEAR-DATE)" sheetId="25" r:id="rId6"/>
    <sheet name="MAR TABLE 6a OTHER (MONTH)" sheetId="26" r:id="rId7"/>
    <sheet name="MAR TABLE 6b OTHER (YEAR-DATE)" sheetId="27" r:id="rId8"/>
    <sheet name="APR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APR TABLE  8" sheetId="15" r:id="rId14"/>
    <sheet name="APR TABLE  9" sheetId="16" r:id="rId15"/>
    <sheet name="APR TABLE 10" sheetId="17" r:id="rId16"/>
    <sheet name="APR TABLE 11" sheetId="18" r:id="rId17"/>
    <sheet name="APR TABLE 12" sheetId="5" r:id="rId18"/>
    <sheet name="APR TABLE 13 " sheetId="21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<sst xmlns="http://schemas.openxmlformats.org/spreadsheetml/2006/main" count="677" uniqueCount="211">
  <si>
    <t>Table 1</t>
  </si>
  <si>
    <t>Value of Belize Imports and Exports by Section of the S.I.T.C</t>
  </si>
  <si>
    <t>For April of 2025 and 2026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</si>
  <si>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</si>
  <si>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</si>
  <si>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</si>
  <si>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</si>
  <si>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</si>
  <si>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</si>
  <si>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</si>
  <si>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</si>
  <si>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</si>
  <si>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</si>
  <si>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</si>
  <si>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</si>
  <si>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</si>
  <si>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</si>
  <si>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</si>
  <si>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</si>
  <si>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</si>
  <si>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</si>
  <si>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</si>
  <si>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</si>
  <si>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</si>
  <si>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</si>
  <si>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</si>
  <si>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</si>
  <si>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</si>
  <si>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</si>
  <si>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</si>
  <si>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</si>
  <si>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</si>
  <si>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</si>
  <si>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</si>
  <si>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</si>
  <si>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</si>
  <si>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</si>
  <si>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</si>
  <si>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</si>
  <si>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</si>
  <si>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</si>
  <si>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</si>
  <si>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</si>
  <si>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</si>
  <si>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</si>
  <si>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</si>
  <si>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</si>
  <si>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</si>
  <si>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</si>
  <si>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</si>
  <si>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</si>
  <si>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</si>
  <si>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</si>
  <si>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</si>
  <si>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</si>
  <si>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</si>
  <si>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</si>
  <si>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</si>
  <si>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</si>
  <si>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</si>
  <si>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</si>
  <si>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</si>
  <si>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</si>
  <si>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</si>
  <si>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APRIL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</si>
  <si>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</si>
  <si>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</si>
  <si>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</si>
  <si>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</si>
  <si>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</si>
  <si>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</si>
  <si>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</si>
  <si>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</si>
  <si>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</si>
  <si>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</si>
  <si>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</si>
  <si>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</si>
  <si>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</si>
  <si>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</si>
  <si>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</si>
  <si>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</si>
  <si>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</si>
  <si>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</si>
  <si>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</si>
  <si>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</si>
  <si>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</si>
  <si>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</si>
  <si>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</si>
  <si>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April of 2025 and 2026</t>
  </si>
  <si>
    <t>JANUARY - APRIL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</si>
  <si>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</si>
  <si>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</si>
  <si>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</si>
  <si>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</si>
  <si>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</si>
  <si>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t>For April of 2024 and 2025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</si>
  <si>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</si>
  <si>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</si>
  <si>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</si>
  <si>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</si>
  <si>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</si>
  <si>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</si>
  <si>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</si>
  <si>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</si>
  <si>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</si>
  <si>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</si>
  <si>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</si>
  <si>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</si>
  <si>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</si>
  <si>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</si>
  <si>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</si>
  <si>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</si>
  <si>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</si>
  <si>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</si>
  <si>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</si>
  <si>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</si>
  <si>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</si>
  <si>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For January to April of 2024 and 2025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</si>
  <si>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</si>
  <si>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</si>
  <si>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</si>
  <si>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</si>
  <si>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</si>
  <si>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</si>
  <si>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</si>
  <si>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DENMARK</t>
  </si>
  <si>
    <t>GUATEMALA</t>
  </si>
  <si>
    <t>HONDURAS</t>
  </si>
  <si>
    <t>INDIA</t>
  </si>
  <si>
    <t>JAPAN</t>
  </si>
  <si>
    <t>SOUTH KOREA</t>
  </si>
  <si>
    <t>LITHUANIA</t>
  </si>
  <si>
    <t>MALAYSIA</t>
  </si>
  <si>
    <t>NETHERLANDS (HOLLAND)</t>
  </si>
  <si>
    <t>RUSSIAN FEDERATION</t>
  </si>
  <si>
    <t>EL SALVADOR</t>
  </si>
  <si>
    <t>THAILAND</t>
  </si>
  <si>
    <t>NEW TAIWAN</t>
  </si>
  <si>
    <t>VENEZUELA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</si>
  <si>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</si>
  <si>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</si>
  <si>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</si>
  <si>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</si>
  <si>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</si>
  <si>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</si>
  <si>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</si>
  <si>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</si>
  <si>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</si>
  <si>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</si>
  <si>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</si>
  <si>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</si>
  <si>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</si>
  <si>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</si>
  <si>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</si>
  <si>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</si>
  <si>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</si>
  <si>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</si>
  <si>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For January-April of 2025 and 2026</t>
  </si>
  <si>
    <t>Jan-Apr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</si>
  <si>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</si>
  <si>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</si>
  <si>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</si>
  <si>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</si>
  <si>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</si>
  <si>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</si>
  <si>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</si>
  <si>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</si>
  <si>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</si>
  <si>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</si>
  <si>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</si>
  <si>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</si>
  <si>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</si>
  <si>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</si>
  <si>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</si>
  <si>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</si>
  <si>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</si>
  <si>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</si>
  <si>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</si>
  <si>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</si>
  <si>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</si>
  <si>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</si>
  <si>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</si>
  <si>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</si>
  <si>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</si>
  <si>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</si>
  <si>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</si>
  <si>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</si>
  <si>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</si>
  <si>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</si>
  <si>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</si>
  <si>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</si>
  <si>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</si>
  <si>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</si>
  <si>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</si>
  <si>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</si>
  <si>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</si>
  <si>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</si>
  <si>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</si>
  <si>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</si>
  <si>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</si>
  <si>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</si>
  <si>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</si>
  <si>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</si>
  <si>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</si>
  <si>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</si>
  <si>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</si>
  <si>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</si>
  <si>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</si>
  <si>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</si>
  <si>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</si>
  <si>
    <t>* Balance of Trade excluding CFZ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</si>
</sst>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_(* #,##0.0_);_(* \(#,##0.0\);_(* &quot;-&quot;?_);_(@_)"/>
    <numFmt numFmtId="172" formatCode="_(* #,##0.00_);_(* \(#,##0.0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5" fillId="0" borderId="0" xfId="2" applyFont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71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Border="1"/>
    <xf numFmtId="0" fontId="10" fillId="0" borderId="22" xfId="0" applyFont="1" applyBorder="1"/>
    <xf numFmtId="0" fontId="10" fillId="0" borderId="9" xfId="0" applyFont="1" applyBorder="1"/>
    <xf numFmtId="0" fontId="6" fillId="3" borderId="14" xfId="0" applyFont="1" applyFill="1" applyBorder="1" applyAlignment="1">
      <alignment horizontal="center"/>
    </xf>
    <xf numFmtId="0" fontId="0" fillId="0" borderId="8" xfId="0" applyBorder="1"/>
    <xf numFmtId="167" fontId="0" fillId="0" borderId="16" xfId="0" applyNumberFormat="1" applyBorder="1"/>
    <xf numFmtId="0" fontId="6" fillId="3" borderId="6" xfId="0" applyFont="1" applyFill="1" applyBorder="1" applyAlignment="1">
      <alignment horizontal="center"/>
    </xf>
    <xf numFmtId="164" fontId="7" fillId="0" borderId="16" xfId="1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72" fontId="0" fillId="0" borderId="0" xfId="0" applyNumberFormat="1"/>
    <xf numFmtId="168" fontId="0" fillId="0" borderId="10" xfId="1" applyNumberFormat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166" fontId="0" fillId="0" borderId="9" xfId="0" applyNumberFormat="1" applyBorder="1"/>
    <xf numFmtId="164" fontId="0" fillId="0" borderId="8" xfId="1" applyFont="1" applyBorder="1"/>
    <xf numFmtId="164" fontId="0" fillId="0" borderId="0" xfId="1" applyFont="1" applyBorder="1"/>
    <xf numFmtId="164" fontId="0" fillId="0" borderId="9" xfId="1" applyFont="1" applyBorder="1"/>
    <xf numFmtId="164" fontId="0" fillId="0" borderId="16" xfId="1" applyFont="1" applyBorder="1"/>
    <xf numFmtId="0" fontId="6" fillId="0" borderId="1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0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Font="1" applyBorder="1" applyAlignment="1">
      <alignment vertical="center"/>
    </xf>
    <xf numFmtId="165" fontId="7" fillId="0" borderId="8" xfId="1" applyNumberFormat="1" applyFont="1" applyBorder="1"/>
    <xf numFmtId="165" fontId="0" fillId="0" borderId="9" xfId="1" applyNumberFormat="1" applyFont="1" applyBorder="1"/>
    <xf numFmtId="165" fontId="7" fillId="0" borderId="16" xfId="1" applyNumberFormat="1" applyFont="1" applyFill="1" applyBorder="1"/>
    <xf numFmtId="165" fontId="7" fillId="0" borderId="9" xfId="1" applyNumberFormat="1" applyFont="1" applyFill="1" applyBorder="1"/>
    <xf numFmtId="164" fontId="7" fillId="0" borderId="16" xfId="1" applyFont="1" applyBorder="1"/>
    <xf numFmtId="164" fontId="7" fillId="0" borderId="17" xfId="1" applyFont="1" applyBorder="1"/>
    <xf numFmtId="168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7" fillId="7" borderId="12" xfId="1" applyNumberFormat="1" applyFont="1" applyFill="1" applyBorder="1"/>
    <xf numFmtId="167" fontId="7" fillId="7" borderId="5" xfId="1" applyNumberFormat="1" applyFont="1" applyFill="1" applyBorder="1"/>
    <xf numFmtId="167" fontId="4" fillId="7" borderId="12" xfId="2" applyNumberFormat="1" applyFont="1" applyFill="1" applyBorder="1"/>
    <xf numFmtId="167" fontId="4" fillId="7" borderId="20" xfId="2" applyNumberFormat="1" applyFont="1" applyFill="1" applyBorder="1"/>
    <xf numFmtId="167" fontId="4" fillId="7" borderId="5" xfId="2" applyNumberFormat="1" applyFont="1" applyFill="1" applyBorder="1"/>
    <xf numFmtId="164" fontId="5" fillId="0" borderId="0" xfId="2" applyNumberFormat="1" applyFont="1"/>
    <xf numFmtId="164" fontId="0" fillId="0" borderId="0" xfId="0" applyNumberFormat="1"/>
    <xf numFmtId="164" fontId="10" fillId="0" borderId="0" xfId="0" applyNumberFormat="1" applyFont="1"/>
    <xf numFmtId="165" fontId="7" fillId="0" borderId="9" xfId="1" applyNumberFormat="1" applyFont="1" applyBorder="1"/>
    <xf numFmtId="9" fontId="0" fillId="0" borderId="0" xfId="3" applyFont="1"/>
    <xf numFmtId="164" fontId="7" fillId="0" borderId="0" xfId="1" applyFont="1" applyBorder="1"/>
    <xf numFmtId="0" fontId="14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4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5" fillId="3" borderId="16" xfId="0" applyFont="1" applyFill="1" applyBorder="1"/>
    <xf numFmtId="0" fontId="15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4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4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4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4" fillId="3" borderId="14" xfId="1" applyFont="1" applyFill="1" applyBorder="1"/>
    <xf numFmtId="164" fontId="7" fillId="0" borderId="7" xfId="1" applyFont="1" applyBorder="1"/>
    <xf numFmtId="164" fontId="0" fillId="0" borderId="8" xfId="0" applyNumberFormat="1" applyBorder="1"/>
    <xf numFmtId="164" fontId="14" fillId="3" borderId="16" xfId="1" applyFont="1" applyFill="1" applyBorder="1"/>
    <xf numFmtId="164" fontId="7" fillId="0" borderId="9" xfId="1" applyFont="1" applyBorder="1"/>
    <xf numFmtId="164" fontId="15" fillId="3" borderId="16" xfId="1" applyFont="1" applyFill="1" applyBorder="1" applyAlignment="1">
      <alignment horizontal="left"/>
    </xf>
    <xf numFmtId="164" fontId="15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5" fillId="0" borderId="16" xfId="1" applyFont="1" applyFill="1" applyBorder="1"/>
    <xf numFmtId="164" fontId="15" fillId="3" borderId="16" xfId="1" applyFont="1" applyFill="1" applyBorder="1"/>
    <xf numFmtId="164" fontId="7" fillId="0" borderId="11" xfId="1" applyFont="1" applyBorder="1"/>
    <xf numFmtId="0" fontId="14" fillId="4" borderId="1" xfId="2" applyFont="1" applyFill="1" applyBorder="1"/>
    <xf numFmtId="164" fontId="7" fillId="4" borderId="3" xfId="1" applyFont="1" applyFill="1" applyBorder="1"/>
    <xf numFmtId="164" fontId="7" fillId="0" borderId="0" xfId="1" applyFont="1" applyFill="1"/>
    <xf numFmtId="164" fontId="7" fillId="0" borderId="8" xfId="1" applyFont="1" applyFill="1" applyBorder="1"/>
    <xf numFmtId="164" fontId="14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164" fontId="0" fillId="0" borderId="17" xfId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org-my.sharepoint.com/TRADE/TRADE/2014/Trade%20Tables%20for%20Website%202014%20(Orig)/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workbookViewId="0">
      <selection activeCell="I11" sqref="I11"/>
    </sheetView>
  </sheetViews>
  <sheetFormatPr defaultRowHeight="15" x14ac:dyDescent="0.25"/>
  <cols>
    <col min="1" max="1" width="22.42578125" bestFit="1" customWidth="1"/>
    <col min="2" max="11" width="13.140625" customWidth="1"/>
    <col min="12" max="13" width="12.28515625" bestFit="1" customWidth="1"/>
  </cols>
  <sheetData>
    <row r="1" spans="1:15" x14ac:dyDescent="0.25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5" x14ac:dyDescent="0.25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5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5" x14ac:dyDescent="0.25">
      <c r="A4" s="10"/>
      <c r="B4" s="10"/>
      <c r="C4" s="10"/>
      <c r="D4" s="10"/>
      <c r="E4" s="10"/>
      <c r="F4" s="10"/>
      <c r="G4" s="10"/>
      <c r="H4" s="10"/>
      <c r="I4" s="10"/>
      <c r="K4" s="18" t="s">
        <v>3</v>
      </c>
    </row>
    <row r="5" spans="1:15" x14ac:dyDescent="0.25">
      <c r="A5" s="242" t="s">
        <v>4</v>
      </c>
      <c r="B5" s="243" t="s">
        <v>5</v>
      </c>
      <c r="C5" s="244"/>
      <c r="D5" s="247" t="s">
        <v>6</v>
      </c>
      <c r="E5" s="248"/>
      <c r="F5" s="248"/>
      <c r="G5" s="248"/>
      <c r="H5" s="248"/>
      <c r="I5" s="248"/>
      <c r="J5" s="243" t="s">
        <v>7</v>
      </c>
      <c r="K5" s="244"/>
    </row>
    <row r="6" spans="1:15" x14ac:dyDescent="0.25">
      <c r="A6" s="242"/>
      <c r="B6" s="245"/>
      <c r="C6" s="246"/>
      <c r="D6" s="235" t="s">
        <v>8</v>
      </c>
      <c r="E6" s="237"/>
      <c r="F6" s="235" t="s">
        <v>9</v>
      </c>
      <c r="G6" s="237"/>
      <c r="H6" s="235" t="s">
        <v>10</v>
      </c>
      <c r="I6" s="236"/>
      <c r="J6" s="249"/>
      <c r="K6" s="250"/>
    </row>
    <row r="7" spans="1:15" x14ac:dyDescent="0.25">
      <c r="A7" s="89"/>
      <c r="B7" s="109">
        <v>46113</v>
      </c>
      <c r="C7" s="110">
        <v>45748</v>
      </c>
      <c r="D7" s="109">
        <v>46113</v>
      </c>
      <c r="E7" s="110">
        <v>45748</v>
      </c>
      <c r="F7" s="109">
        <v>46113</v>
      </c>
      <c r="G7" s="110">
        <v>45748</v>
      </c>
      <c r="H7" s="109">
        <v>46113</v>
      </c>
      <c r="I7" s="110">
        <v>45748</v>
      </c>
      <c r="J7" s="109">
        <v>46113</v>
      </c>
      <c r="K7" s="110">
        <v>45748</v>
      </c>
    </row>
    <row r="8" spans="1:15" x14ac:dyDescent="0.25">
      <c r="A8" s="82" t="s">
        <v>11</v>
      </c>
      <c r="B8" s="105">
        <v>29614.802100000001</v>
      </c>
      <c r="C8" s="113">
        <v>23024.853210000001</v>
      </c>
      <c r="D8" s="112">
        <v>40351.887820000004</v>
      </c>
      <c r="E8" s="48">
        <v>41739.248340000006</v>
      </c>
      <c r="F8" s="102">
        <v>22.147099999999998</v>
      </c>
      <c r="G8" s="48">
        <v>26.289270000000002</v>
      </c>
      <c r="H8" s="105">
        <v>40374.034920000006</v>
      </c>
      <c r="I8" s="48">
        <v>41765.537610000007</v>
      </c>
      <c r="J8" s="83">
        <v>10759.232820000005</v>
      </c>
      <c r="K8" s="84">
        <v>18740.684400000006</v>
      </c>
      <c r="L8" s="4"/>
      <c r="M8" s="4"/>
      <c r="N8" s="4"/>
      <c r="O8" s="4"/>
    </row>
    <row r="9" spans="1:15" x14ac:dyDescent="0.25">
      <c r="A9" s="82" t="s">
        <v>12</v>
      </c>
      <c r="B9" s="105">
        <v>3886.1728399999997</v>
      </c>
      <c r="C9" s="113">
        <v>3174.8853100000001</v>
      </c>
      <c r="D9" s="112">
        <v>0</v>
      </c>
      <c r="E9" s="48">
        <v>58.300260000000002</v>
      </c>
      <c r="F9" s="102">
        <v>0</v>
      </c>
      <c r="G9" s="48">
        <v>1.4999999999999999E-2</v>
      </c>
      <c r="H9" s="105">
        <v>0</v>
      </c>
      <c r="I9" s="48">
        <v>58.315260000000002</v>
      </c>
      <c r="J9" s="83">
        <v>-3886.1728399999997</v>
      </c>
      <c r="K9" s="84">
        <v>-3116.5700500000003</v>
      </c>
      <c r="L9" s="4"/>
      <c r="M9" s="4"/>
      <c r="N9" s="4"/>
      <c r="O9" s="4"/>
    </row>
    <row r="10" spans="1:15" x14ac:dyDescent="0.25">
      <c r="A10" s="82" t="s">
        <v>13</v>
      </c>
      <c r="B10" s="105">
        <v>5830.7833499999997</v>
      </c>
      <c r="C10" s="113">
        <v>4874.2829299999994</v>
      </c>
      <c r="D10" s="112">
        <v>323.00175999999999</v>
      </c>
      <c r="E10" s="48">
        <v>196.78489999999999</v>
      </c>
      <c r="F10" s="102">
        <v>34.304360000000003</v>
      </c>
      <c r="G10" s="48">
        <v>46.402500000000003</v>
      </c>
      <c r="H10" s="105">
        <v>357.30611999999996</v>
      </c>
      <c r="I10" s="48">
        <v>243.1874</v>
      </c>
      <c r="J10" s="83">
        <v>-5473.4772299999995</v>
      </c>
      <c r="K10" s="84">
        <v>-4631.0955299999996</v>
      </c>
      <c r="L10" s="4"/>
      <c r="M10" s="4"/>
      <c r="N10" s="4"/>
      <c r="O10" s="4"/>
    </row>
    <row r="11" spans="1:15" x14ac:dyDescent="0.25">
      <c r="A11" s="82" t="s">
        <v>14</v>
      </c>
      <c r="B11" s="105">
        <v>50157.462226999996</v>
      </c>
      <c r="C11" s="113">
        <v>34244.698912</v>
      </c>
      <c r="D11" s="112">
        <v>0</v>
      </c>
      <c r="E11" s="48">
        <v>3.0375000000000001</v>
      </c>
      <c r="F11" s="102">
        <v>8614.3222100000003</v>
      </c>
      <c r="G11" s="48">
        <v>5354.5621900000006</v>
      </c>
      <c r="H11" s="105">
        <v>8614.3222100000003</v>
      </c>
      <c r="I11" s="48">
        <v>5357.5996900000009</v>
      </c>
      <c r="J11" s="83">
        <v>-41543.140016999998</v>
      </c>
      <c r="K11" s="84">
        <v>-28887.099221999997</v>
      </c>
      <c r="L11" s="4"/>
      <c r="M11" s="4"/>
      <c r="N11" s="4"/>
      <c r="O11" s="4"/>
    </row>
    <row r="12" spans="1:15" x14ac:dyDescent="0.25">
      <c r="A12" s="82" t="s">
        <v>15</v>
      </c>
      <c r="B12" s="105">
        <v>3124.6420699999999</v>
      </c>
      <c r="C12" s="113">
        <v>2771.7035599999999</v>
      </c>
      <c r="D12" s="112">
        <v>1004.93087</v>
      </c>
      <c r="E12" s="48">
        <v>1255.7689599999999</v>
      </c>
      <c r="F12" s="102">
        <v>0</v>
      </c>
      <c r="G12" s="48">
        <v>0</v>
      </c>
      <c r="H12" s="105">
        <v>1004.93087</v>
      </c>
      <c r="I12" s="48">
        <v>1255.7689599999999</v>
      </c>
      <c r="J12" s="83">
        <v>-2119.7111999999997</v>
      </c>
      <c r="K12" s="84">
        <v>-1515.9346</v>
      </c>
      <c r="L12" s="4"/>
      <c r="M12" s="4"/>
      <c r="N12" s="4"/>
      <c r="O12" s="4"/>
    </row>
    <row r="13" spans="1:15" x14ac:dyDescent="0.25">
      <c r="A13" s="82" t="s">
        <v>16</v>
      </c>
      <c r="B13" s="105">
        <v>22109.013429999999</v>
      </c>
      <c r="C13" s="113">
        <v>21441.353309999999</v>
      </c>
      <c r="D13" s="112">
        <v>8</v>
      </c>
      <c r="E13" s="48">
        <v>162.26553000000001</v>
      </c>
      <c r="F13" s="102">
        <v>143.48282999999998</v>
      </c>
      <c r="G13" s="48">
        <v>218.10319000000001</v>
      </c>
      <c r="H13" s="105">
        <v>151.48282999999998</v>
      </c>
      <c r="I13" s="48">
        <v>380.36872000000005</v>
      </c>
      <c r="J13" s="83">
        <v>-21957.530599999998</v>
      </c>
      <c r="K13" s="84">
        <v>-21060.98459</v>
      </c>
      <c r="L13" s="4"/>
      <c r="M13" s="4"/>
      <c r="N13" s="4"/>
      <c r="O13" s="4"/>
    </row>
    <row r="14" spans="1:15" x14ac:dyDescent="0.25">
      <c r="A14" s="82" t="s">
        <v>17</v>
      </c>
      <c r="B14" s="105">
        <v>37020.974670000003</v>
      </c>
      <c r="C14" s="113">
        <v>33744.535219999998</v>
      </c>
      <c r="D14" s="112">
        <v>885.75714000000005</v>
      </c>
      <c r="E14" s="48">
        <v>957.67343000000005</v>
      </c>
      <c r="F14" s="102">
        <v>466.32721999999995</v>
      </c>
      <c r="G14" s="48">
        <v>66.554940000000002</v>
      </c>
      <c r="H14" s="105">
        <v>1352.0843600000001</v>
      </c>
      <c r="I14" s="48">
        <v>1024.22837</v>
      </c>
      <c r="J14" s="83">
        <v>-35668.890310000003</v>
      </c>
      <c r="K14" s="84">
        <v>-32720.306849999997</v>
      </c>
      <c r="L14" s="4"/>
      <c r="N14" s="4"/>
      <c r="O14" s="4"/>
    </row>
    <row r="15" spans="1:15" x14ac:dyDescent="0.25">
      <c r="A15" s="82" t="s">
        <v>18</v>
      </c>
      <c r="B15" s="105">
        <v>62586.846380000003</v>
      </c>
      <c r="C15" s="113">
        <v>52684.005469999996</v>
      </c>
      <c r="D15" s="112">
        <v>0</v>
      </c>
      <c r="E15" s="48">
        <v>157.36500000000001</v>
      </c>
      <c r="F15" s="102">
        <v>4641.8984400000008</v>
      </c>
      <c r="G15" s="48">
        <v>913.54723000000001</v>
      </c>
      <c r="H15" s="105">
        <v>4641.8984400000008</v>
      </c>
      <c r="I15" s="48">
        <v>1070.9122299999999</v>
      </c>
      <c r="J15" s="83">
        <v>-57944.947939999998</v>
      </c>
      <c r="K15" s="84">
        <v>-51613.093239999995</v>
      </c>
      <c r="L15" s="4"/>
      <c r="M15" s="4"/>
      <c r="N15" s="4"/>
      <c r="O15" s="4"/>
    </row>
    <row r="16" spans="1:15" x14ac:dyDescent="0.25">
      <c r="A16" s="82" t="s">
        <v>19</v>
      </c>
      <c r="B16" s="105">
        <v>25770.774949999999</v>
      </c>
      <c r="C16" s="113">
        <v>16486.092410000001</v>
      </c>
      <c r="D16" s="112">
        <v>222.58069</v>
      </c>
      <c r="E16" s="48">
        <v>117.015</v>
      </c>
      <c r="F16" s="102">
        <v>192.19004000000001</v>
      </c>
      <c r="G16" s="48">
        <v>492.82249999999999</v>
      </c>
      <c r="H16" s="105">
        <v>414.77073000000001</v>
      </c>
      <c r="I16" s="48">
        <v>609.83749999999998</v>
      </c>
      <c r="J16" s="83">
        <v>-25356.004219999999</v>
      </c>
      <c r="K16" s="84">
        <v>-15876.254910000001</v>
      </c>
      <c r="L16" s="4"/>
      <c r="M16" s="4"/>
      <c r="N16" s="4"/>
      <c r="O16" s="4"/>
    </row>
    <row r="17" spans="1:15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2">
        <v>0</v>
      </c>
      <c r="G17" s="48">
        <v>0</v>
      </c>
      <c r="H17" s="105">
        <v>0</v>
      </c>
      <c r="I17" s="48">
        <v>0</v>
      </c>
      <c r="J17" s="83">
        <v>0</v>
      </c>
      <c r="K17" s="84">
        <v>0</v>
      </c>
      <c r="L17" s="4"/>
      <c r="M17" s="4"/>
      <c r="N17" s="4"/>
      <c r="O17" s="4"/>
    </row>
    <row r="18" spans="1:15" x14ac:dyDescent="0.25">
      <c r="A18" s="82" t="s">
        <v>21</v>
      </c>
      <c r="B18" s="105">
        <v>25576.325499999999</v>
      </c>
      <c r="C18" s="113">
        <v>25834.221509999999</v>
      </c>
      <c r="D18" s="112">
        <v>0</v>
      </c>
      <c r="E18" s="48">
        <v>0</v>
      </c>
      <c r="F18" s="102">
        <v>1513.125</v>
      </c>
      <c r="G18" s="48">
        <v>3138.1942799999997</v>
      </c>
      <c r="H18" s="105">
        <v>1513.125</v>
      </c>
      <c r="I18" s="48">
        <v>3138.1942799999997</v>
      </c>
      <c r="J18" s="83" t="s">
        <v>22</v>
      </c>
      <c r="K18" s="84" t="s">
        <v>22</v>
      </c>
      <c r="L18" s="4"/>
      <c r="M18" s="4"/>
      <c r="N18" s="4"/>
      <c r="O18" s="4"/>
    </row>
    <row r="19" spans="1:15" x14ac:dyDescent="0.25">
      <c r="A19" s="82" t="s">
        <v>23</v>
      </c>
      <c r="B19" s="105">
        <v>1916.6780999999999</v>
      </c>
      <c r="C19" s="113">
        <v>3059.4623099999999</v>
      </c>
      <c r="D19" s="112">
        <v>0</v>
      </c>
      <c r="E19" s="48">
        <v>0</v>
      </c>
      <c r="F19" s="102">
        <v>0</v>
      </c>
      <c r="G19" s="48">
        <v>0</v>
      </c>
      <c r="H19" s="105">
        <v>0</v>
      </c>
      <c r="I19" s="48">
        <v>0</v>
      </c>
      <c r="J19" s="83">
        <v>-1916.6780999999999</v>
      </c>
      <c r="K19" s="84">
        <v>-3059.4623099999999</v>
      </c>
      <c r="L19" s="4"/>
      <c r="M19" s="4"/>
      <c r="N19" s="4"/>
      <c r="O19" s="4"/>
    </row>
    <row r="20" spans="1:15" x14ac:dyDescent="0.25">
      <c r="A20" s="82" t="s">
        <v>24</v>
      </c>
      <c r="B20" s="105">
        <v>369.57958000000002</v>
      </c>
      <c r="C20" s="113">
        <v>206.91559000000001</v>
      </c>
      <c r="D20" s="112">
        <v>0</v>
      </c>
      <c r="E20" s="48">
        <v>0</v>
      </c>
      <c r="F20" s="102">
        <v>98.759199999999993</v>
      </c>
      <c r="G20" s="48">
        <v>81.273160000000004</v>
      </c>
      <c r="H20" s="105">
        <v>98.759199999999993</v>
      </c>
      <c r="I20" s="48">
        <v>81.273160000000004</v>
      </c>
      <c r="J20" s="83">
        <v>-270.82038</v>
      </c>
      <c r="K20" s="84">
        <v>-125.64243</v>
      </c>
      <c r="L20" s="4"/>
      <c r="M20" s="4"/>
      <c r="N20" s="4"/>
      <c r="O20" s="4"/>
    </row>
    <row r="21" spans="1:15" x14ac:dyDescent="0.25">
      <c r="A21" s="88" t="s">
        <v>25</v>
      </c>
      <c r="B21" s="103">
        <v>267964.05519700004</v>
      </c>
      <c r="C21" s="85">
        <v>221547.00974199999</v>
      </c>
      <c r="D21" s="104">
        <v>42796.158280000003</v>
      </c>
      <c r="E21" s="85">
        <v>44647.458920000005</v>
      </c>
      <c r="F21" s="103">
        <v>15726.556400000001</v>
      </c>
      <c r="G21" s="85">
        <v>10337.76426</v>
      </c>
      <c r="H21" s="106">
        <v>58522.714679999997</v>
      </c>
      <c r="I21" s="85">
        <v>54985.223180000015</v>
      </c>
      <c r="J21" s="91">
        <v>-185378.14001699997</v>
      </c>
      <c r="K21" s="91">
        <v>-143865.75933199999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D25" s="165"/>
      <c r="E25" s="166"/>
    </row>
    <row r="26" spans="1:15" x14ac:dyDescent="0.25">
      <c r="A26" s="122"/>
      <c r="B26" s="123"/>
    </row>
    <row r="27" spans="1:15" x14ac:dyDescent="0.25">
      <c r="E27" s="4"/>
      <c r="F27" s="4"/>
    </row>
    <row r="28" spans="1:15" x14ac:dyDescent="0.25">
      <c r="B28" s="166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3" t="s">
        <v>140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3" t="s">
        <v>141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29" t="s">
        <v>142</v>
      </c>
    </row>
    <row r="5" spans="1:11" x14ac:dyDescent="0.25">
      <c r="A5" s="239" t="s">
        <v>4</v>
      </c>
      <c r="B5" s="243" t="s">
        <v>5</v>
      </c>
      <c r="C5" s="244"/>
      <c r="D5" s="242" t="s">
        <v>6</v>
      </c>
      <c r="E5" s="242"/>
      <c r="F5" s="242"/>
      <c r="G5" s="242"/>
      <c r="H5" s="242"/>
      <c r="I5" s="242"/>
      <c r="J5" s="243" t="s">
        <v>7</v>
      </c>
      <c r="K5" s="244"/>
    </row>
    <row r="6" spans="1:11" x14ac:dyDescent="0.25">
      <c r="A6" s="240"/>
      <c r="B6" s="249"/>
      <c r="C6" s="255"/>
      <c r="D6" s="242" t="s">
        <v>8</v>
      </c>
      <c r="E6" s="242"/>
      <c r="F6" s="242" t="s">
        <v>9</v>
      </c>
      <c r="G6" s="242"/>
      <c r="H6" s="236" t="s">
        <v>10</v>
      </c>
      <c r="I6" s="237"/>
      <c r="J6" s="249"/>
      <c r="K6" s="250"/>
    </row>
    <row r="7" spans="1:11" x14ac:dyDescent="0.25">
      <c r="A7" s="30"/>
      <c r="B7" s="13" t="s">
        <v>143</v>
      </c>
      <c r="C7" s="13" t="s">
        <v>143</v>
      </c>
      <c r="D7" s="31" t="s">
        <v>143</v>
      </c>
      <c r="E7" s="32" t="s">
        <v>143</v>
      </c>
      <c r="F7" s="13" t="s">
        <v>143</v>
      </c>
      <c r="G7" s="32" t="s">
        <v>143</v>
      </c>
      <c r="H7" s="13" t="s">
        <v>143</v>
      </c>
      <c r="I7" s="32" t="s">
        <v>143</v>
      </c>
      <c r="J7" s="13" t="s">
        <v>143</v>
      </c>
      <c r="K7" s="32" t="s">
        <v>143</v>
      </c>
    </row>
    <row r="8" spans="1:11" x14ac:dyDescent="0.25">
      <c r="A8" s="33"/>
      <c r="B8" s="34">
        <v>2014</v>
      </c>
      <c r="C8" s="35">
        <v>2013</v>
      </c>
      <c r="D8" s="34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49">
        <f>SUM('[1]Import by SITC 2014'!B4:C4)/1000</f>
        <v>29274.383439999998</v>
      </c>
      <c r="C9" s="63">
        <f>SUM('[2]Import by SITC 2013'!B4:C4)/1000</f>
        <v>31359.497090000001</v>
      </c>
      <c r="D9" s="49">
        <f>SUM('[1]Exports by SITC 2014'!B4:C4)/1000</f>
        <v>63102.2765</v>
      </c>
      <c r="E9" s="52">
        <f>SUM('[2]Exports by SITC 2013'!B4:C4)/1000</f>
        <v>78571.425979999985</v>
      </c>
      <c r="F9" s="64">
        <f>SUM('[1]Re-Exports by SITC 2014'!B4:C4)/1000</f>
        <v>239.53916000000001</v>
      </c>
      <c r="G9" s="52">
        <f>SUM('[2]Re-Exports by SITC 2013'!B4:C4)/1000</f>
        <v>131.62976999999998</v>
      </c>
      <c r="H9" s="64">
        <f>D9+F9</f>
        <v>63341.81566</v>
      </c>
      <c r="I9" s="52">
        <f>G9+E9</f>
        <v>78703.055749999985</v>
      </c>
      <c r="J9" s="51">
        <f>H9-B9</f>
        <v>34067.432220000002</v>
      </c>
      <c r="K9" s="52">
        <f>I9-C9</f>
        <v>47343.558659999981</v>
      </c>
    </row>
    <row r="10" spans="1:11" x14ac:dyDescent="0.25">
      <c r="A10" s="37" t="s">
        <v>12</v>
      </c>
      <c r="B10" s="49">
        <f>SUM('[1]Import by SITC 2014'!B5:C5)/1000</f>
        <v>6886.8480099999997</v>
      </c>
      <c r="C10" s="63">
        <f>SUM('[2]Import by SITC 2013'!B5:C5)/1000</f>
        <v>7227.8168399999995</v>
      </c>
      <c r="D10" s="49">
        <f>SUM('[1]Exports by SITC 2014'!B5:C5)/1000</f>
        <v>16.973599999999998</v>
      </c>
      <c r="E10" s="52">
        <f>SUM('[2]Exports by SITC 2013'!B5:C5)/1000</f>
        <v>75.613550000000004</v>
      </c>
      <c r="F10" s="64">
        <f>SUM('[1]Re-Exports by SITC 2014'!B5:C5)/1000</f>
        <v>1168.0750600000001</v>
      </c>
      <c r="G10" s="52">
        <f>SUM('[2]Re-Exports by SITC 2013'!B5:C5)/1000</f>
        <v>952.33828000000005</v>
      </c>
      <c r="H10" s="64">
        <f t="shared" ref="H10:H21" si="0">D10+F10</f>
        <v>1185.0486600000002</v>
      </c>
      <c r="I10" s="52">
        <f t="shared" ref="I10:I21" si="1">G10+E10</f>
        <v>1027.95183</v>
      </c>
      <c r="J10" s="53">
        <f t="shared" ref="J10:K21" si="2">H10-B10</f>
        <v>-5701.7993499999993</v>
      </c>
      <c r="K10" s="54">
        <f t="shared" si="2"/>
        <v>-6199.8650099999995</v>
      </c>
    </row>
    <row r="11" spans="1:11" x14ac:dyDescent="0.25">
      <c r="A11" s="37" t="s">
        <v>13</v>
      </c>
      <c r="B11" s="49">
        <f>SUM('[1]Import by SITC 2014'!B6:C6)/1000</f>
        <v>3303.5206699999999</v>
      </c>
      <c r="C11" s="63">
        <f>SUM('[2]Import by SITC 2013'!B6:C6)/1000</f>
        <v>2331.3383699999999</v>
      </c>
      <c r="D11" s="49">
        <f>SUM('[1]Exports by SITC 2014'!B6:C6)/1000</f>
        <v>809.37454000000002</v>
      </c>
      <c r="E11" s="52">
        <f>SUM('[2]Exports by SITC 2013'!B6:C6)/1000</f>
        <v>475.53702000000004</v>
      </c>
      <c r="F11" s="64">
        <f>SUM('[1]Re-Exports by SITC 2014'!B6:C6)/1000</f>
        <v>7.7010000000000009E-2</v>
      </c>
      <c r="G11" s="52">
        <f>SUM('[2]Re-Exports by SITC 2013'!B6:C6)/1000</f>
        <v>309.88830000000002</v>
      </c>
      <c r="H11" s="64">
        <f t="shared" si="0"/>
        <v>809.45155</v>
      </c>
      <c r="I11" s="52">
        <f t="shared" si="1"/>
        <v>785.42532000000006</v>
      </c>
      <c r="J11" s="53">
        <f t="shared" si="2"/>
        <v>-2494.0691200000001</v>
      </c>
      <c r="K11" s="54">
        <f t="shared" si="2"/>
        <v>-1545.9130499999999</v>
      </c>
    </row>
    <row r="12" spans="1:11" x14ac:dyDescent="0.25">
      <c r="A12" s="37" t="s">
        <v>14</v>
      </c>
      <c r="B12" s="49">
        <f>SUM('[1]Import by SITC 2014'!B7:C7)/1000</f>
        <v>49494.550159999999</v>
      </c>
      <c r="C12" s="63">
        <f>SUM('[2]Import by SITC 2013'!B7:C7)/1000</f>
        <v>48756.083570000003</v>
      </c>
      <c r="D12" s="49">
        <f>SUM('[1]Exports by SITC 2014'!B7:C7)/1000</f>
        <v>27125.865619999997</v>
      </c>
      <c r="E12" s="52">
        <f>SUM('[2]Exports by SITC 2013'!B7:C7)/1000</f>
        <v>30014.403420000002</v>
      </c>
      <c r="F12" s="64">
        <f>SUM('[1]Re-Exports by SITC 2014'!B7:C7)/1000</f>
        <v>3918.6817900000001</v>
      </c>
      <c r="G12" s="52">
        <f>SUM('[2]Re-Exports by SITC 2013'!B7:C7)/1000</f>
        <v>3967.2690499999999</v>
      </c>
      <c r="H12" s="64">
        <f t="shared" si="0"/>
        <v>31044.547409999996</v>
      </c>
      <c r="I12" s="52">
        <f t="shared" si="1"/>
        <v>33981.672470000005</v>
      </c>
      <c r="J12" s="53">
        <f t="shared" si="2"/>
        <v>-18450.002750000003</v>
      </c>
      <c r="K12" s="54">
        <f t="shared" si="2"/>
        <v>-14774.411099999998</v>
      </c>
    </row>
    <row r="13" spans="1:11" x14ac:dyDescent="0.25">
      <c r="A13" s="37" t="s">
        <v>15</v>
      </c>
      <c r="B13" s="49">
        <f>SUM('[1]Import by SITC 2014'!B8:C8)/1000</f>
        <v>2425.8977400000003</v>
      </c>
      <c r="C13" s="63">
        <f>SUM('[2]Import by SITC 2013'!B8:C8)/1000</f>
        <v>2151.2265499999999</v>
      </c>
      <c r="D13" s="49">
        <f>SUM('[1]Exports by SITC 2014'!B8:C8)/1000</f>
        <v>2.3705599999999998</v>
      </c>
      <c r="E13" s="52">
        <f>SUM('[2]Exports by SITC 2013'!B8:C8)/1000</f>
        <v>0</v>
      </c>
      <c r="F13" s="64">
        <f>SUM('[1]Re-Exports by SITC 2014'!B8:C8)/1000</f>
        <v>6.6959999999999992E-2</v>
      </c>
      <c r="G13" s="52">
        <f>SUM('[2]Re-Exports by SITC 2013'!B8:C8)/1000</f>
        <v>0</v>
      </c>
      <c r="H13" s="64">
        <f t="shared" si="0"/>
        <v>2.4375199999999997</v>
      </c>
      <c r="I13" s="52">
        <f t="shared" si="1"/>
        <v>0</v>
      </c>
      <c r="J13" s="53">
        <f t="shared" si="2"/>
        <v>-2423.4602200000004</v>
      </c>
      <c r="K13" s="54">
        <f t="shared" si="2"/>
        <v>-2151.2265499999999</v>
      </c>
    </row>
    <row r="14" spans="1:11" x14ac:dyDescent="0.25">
      <c r="A14" s="37" t="s">
        <v>16</v>
      </c>
      <c r="B14" s="49">
        <f>SUM('[1]Import by SITC 2014'!B9:C9)/1000</f>
        <v>20383.342980000001</v>
      </c>
      <c r="C14" s="63">
        <f>SUM('[2]Import by SITC 2013'!B9:C9)/1000</f>
        <v>21726.38279</v>
      </c>
      <c r="D14" s="49">
        <f>SUM('[1]Exports by SITC 2014'!B9:C9)/1000</f>
        <v>1242.3349700000001</v>
      </c>
      <c r="E14" s="52">
        <f>SUM('[2]Exports by SITC 2013'!B9:C9)/1000</f>
        <v>1910.5976000000001</v>
      </c>
      <c r="F14" s="64">
        <f>SUM('[1]Re-Exports by SITC 2014'!B9:C9)/1000</f>
        <v>140.11913999999999</v>
      </c>
      <c r="G14" s="52">
        <f>SUM('[2]Re-Exports by SITC 2013'!B9:C9)/1000</f>
        <v>386.70888000000002</v>
      </c>
      <c r="H14" s="64">
        <f t="shared" si="0"/>
        <v>1382.4541100000001</v>
      </c>
      <c r="I14" s="52">
        <f t="shared" si="1"/>
        <v>2297.3064800000002</v>
      </c>
      <c r="J14" s="53">
        <f t="shared" si="2"/>
        <v>-19000.888870000002</v>
      </c>
      <c r="K14" s="54">
        <f t="shared" si="2"/>
        <v>-19429.07631</v>
      </c>
    </row>
    <row r="15" spans="1:11" x14ac:dyDescent="0.25">
      <c r="A15" s="37" t="s">
        <v>17</v>
      </c>
      <c r="B15" s="49">
        <f>SUM('[1]Import by SITC 2014'!B10:C10)/1000</f>
        <v>29213.826949999999</v>
      </c>
      <c r="C15" s="63">
        <f>SUM('[2]Import by SITC 2013'!B10:C10)/1000</f>
        <v>32325.686420000002</v>
      </c>
      <c r="D15" s="49">
        <f>SUM('[1]Exports by SITC 2014'!B10:C10)/1000</f>
        <v>134.74381</v>
      </c>
      <c r="E15" s="52">
        <f>SUM('[2]Exports by SITC 2013'!B10:C10)/1000</f>
        <v>188.14795000000001</v>
      </c>
      <c r="F15" s="64">
        <f>SUM('[1]Re-Exports by SITC 2014'!B10:C10)/1000</f>
        <v>948.64992999999993</v>
      </c>
      <c r="G15" s="52">
        <f>SUM('[2]Re-Exports by SITC 2013'!B10:C10)/1000</f>
        <v>1605.10014</v>
      </c>
      <c r="H15" s="64">
        <f t="shared" si="0"/>
        <v>1083.39374</v>
      </c>
      <c r="I15" s="52">
        <f t="shared" si="1"/>
        <v>1793.24809</v>
      </c>
      <c r="J15" s="53">
        <f t="shared" si="2"/>
        <v>-28130.433209999999</v>
      </c>
      <c r="K15" s="54">
        <f t="shared" si="2"/>
        <v>-30532.438330000001</v>
      </c>
    </row>
    <row r="16" spans="1:11" x14ac:dyDescent="0.25">
      <c r="A16" s="37" t="s">
        <v>18</v>
      </c>
      <c r="B16" s="49">
        <f>SUM('[1]Import by SITC 2014'!B11:C11)/1000</f>
        <v>49408.165019999993</v>
      </c>
      <c r="C16" s="63">
        <f>SUM('[2]Import by SITC 2013'!B11:C11)/1000</f>
        <v>43666.056269999994</v>
      </c>
      <c r="D16" s="49">
        <f>SUM('[1]Exports by SITC 2014'!B11:C11)/1000</f>
        <v>0</v>
      </c>
      <c r="E16" s="52">
        <f>SUM('[2]Exports by SITC 2013'!B11:C11)/1000</f>
        <v>0</v>
      </c>
      <c r="F16" s="64">
        <f>SUM('[1]Re-Exports by SITC 2014'!B11:C11)/1000</f>
        <v>1693.7193400000001</v>
      </c>
      <c r="G16" s="52">
        <f>SUM('[2]Re-Exports by SITC 2013'!B11:C11)/1000</f>
        <v>9299.0858200000002</v>
      </c>
      <c r="H16" s="64">
        <f t="shared" si="0"/>
        <v>1693.7193400000001</v>
      </c>
      <c r="I16" s="52">
        <f t="shared" si="1"/>
        <v>9299.0858200000002</v>
      </c>
      <c r="J16" s="53">
        <f t="shared" si="2"/>
        <v>-47714.44567999999</v>
      </c>
      <c r="K16" s="54">
        <f t="shared" si="2"/>
        <v>-34366.970449999993</v>
      </c>
    </row>
    <row r="17" spans="1:11" x14ac:dyDescent="0.25">
      <c r="A17" s="37" t="s">
        <v>19</v>
      </c>
      <c r="B17" s="49">
        <f>SUM('[1]Import by SITC 2014'!B12:C12)/1000</f>
        <v>19616.142309999999</v>
      </c>
      <c r="C17" s="63">
        <f>SUM('[2]Import by SITC 2013'!B12:C12)/1000</f>
        <v>16937.698640000002</v>
      </c>
      <c r="D17" s="49">
        <f>SUM('[1]Exports by SITC 2014'!B12:C12)/1000</f>
        <v>11.08745</v>
      </c>
      <c r="E17" s="52">
        <f>SUM('[2]Exports by SITC 2013'!B12:C12)/1000</f>
        <v>12.220800000000001</v>
      </c>
      <c r="F17" s="64">
        <f>SUM('[1]Re-Exports by SITC 2014'!B12:C12)/1000</f>
        <v>1160.2309700000001</v>
      </c>
      <c r="G17" s="52">
        <f>SUM('[2]Re-Exports by SITC 2013'!B12:C12)/1000</f>
        <v>938.10672999999997</v>
      </c>
      <c r="H17" s="64">
        <f t="shared" si="0"/>
        <v>1171.3184200000001</v>
      </c>
      <c r="I17" s="52">
        <f t="shared" si="1"/>
        <v>950.32753000000002</v>
      </c>
      <c r="J17" s="53">
        <f t="shared" si="2"/>
        <v>-18444.82389</v>
      </c>
      <c r="K17" s="54">
        <f t="shared" si="2"/>
        <v>-15987.371110000002</v>
      </c>
    </row>
    <row r="18" spans="1:11" hidden="1" x14ac:dyDescent="0.25">
      <c r="A18" s="37" t="s">
        <v>20</v>
      </c>
      <c r="B18" s="49">
        <f>SUM('[1]Import by SITC 2014'!B13:C13)/1000</f>
        <v>0</v>
      </c>
      <c r="C18" s="63">
        <f>SUM('[2]Import by SITC 2013'!B13:C13)/1000</f>
        <v>0</v>
      </c>
      <c r="D18" s="49">
        <f>SUM('[1]Exports by SITC 2014'!B13:C13)/1000</f>
        <v>0</v>
      </c>
      <c r="E18" s="52">
        <f>SUM('[2]Exports by SITC 2013'!B13:C13)/1000</f>
        <v>0</v>
      </c>
      <c r="F18" s="64">
        <f>SUM('[1]Re-Exports by SITC 2014'!B13:C13)/1000</f>
        <v>0</v>
      </c>
      <c r="G18" s="52">
        <f>SUM('[2]Re-Exports by SITC 2013'!B13:C13)/1000</f>
        <v>0</v>
      </c>
      <c r="H18" s="64">
        <f t="shared" si="0"/>
        <v>0</v>
      </c>
      <c r="I18" s="52">
        <f t="shared" si="1"/>
        <v>0</v>
      </c>
      <c r="J18" s="53">
        <f t="shared" si="2"/>
        <v>0</v>
      </c>
      <c r="K18" s="54">
        <f t="shared" si="2"/>
        <v>0</v>
      </c>
    </row>
    <row r="19" spans="1:11" x14ac:dyDescent="0.25">
      <c r="A19" s="37" t="s">
        <v>21</v>
      </c>
      <c r="B19" s="49">
        <f>SUM('[1]Import by SITC 2014'!B14:C14)/1000</f>
        <v>42000.915040000007</v>
      </c>
      <c r="C19" s="63">
        <f>SUM('[2]Import by SITC 2013'!B14:C14)/1000</f>
        <v>54749.529260000003</v>
      </c>
      <c r="D19" s="49">
        <f>SUM('[1]Exports by SITC 2014'!B14:C14)/1000</f>
        <v>0</v>
      </c>
      <c r="E19" s="52">
        <f>SUM('[2]Exports by SITC 2013'!B14:C14)/1000</f>
        <v>0</v>
      </c>
      <c r="F19" s="64">
        <f>SUM('[1]Re-Exports by SITC 2014'!B14:C14)/1000</f>
        <v>4348.6907699999992</v>
      </c>
      <c r="G19" s="52">
        <f>SUM('[2]Re-Exports by SITC 2013'!B14:C14)/1000</f>
        <v>16628.981740000003</v>
      </c>
      <c r="H19" s="64">
        <f t="shared" si="0"/>
        <v>4348.6907699999992</v>
      </c>
      <c r="I19" s="52">
        <f t="shared" si="1"/>
        <v>16628.981740000003</v>
      </c>
      <c r="J19" s="53" t="s">
        <v>144</v>
      </c>
      <c r="K19" s="54" t="s">
        <v>144</v>
      </c>
    </row>
    <row r="20" spans="1:11" x14ac:dyDescent="0.25">
      <c r="A20" s="37" t="s">
        <v>23</v>
      </c>
      <c r="B20" s="49">
        <f>SUM('[1]Import by SITC 2014'!B15:C15)/1000</f>
        <v>10779.540700000001</v>
      </c>
      <c r="C20" s="63">
        <f>SUM('[2]Import by SITC 2013'!B15:C15)/1000</f>
        <v>12626.60548</v>
      </c>
      <c r="D20" s="49">
        <f>SUM('[1]Exports by SITC 2014'!B15:C15)/1000</f>
        <v>0</v>
      </c>
      <c r="E20" s="52">
        <f>SUM('[2]Exports by SITC 2013'!B15:C15)/1000</f>
        <v>0</v>
      </c>
      <c r="F20" s="64">
        <f>SUM('[1]Re-Exports by SITC 2014'!B15:C15)/1000</f>
        <v>0</v>
      </c>
      <c r="G20" s="52">
        <f>SUM('[2]Re-Exports by SITC 2013'!B15:C15)/1000</f>
        <v>0</v>
      </c>
      <c r="H20" s="64">
        <f t="shared" si="0"/>
        <v>0</v>
      </c>
      <c r="I20" s="52">
        <f t="shared" si="1"/>
        <v>0</v>
      </c>
      <c r="J20" s="53">
        <f t="shared" si="2"/>
        <v>-10779.540700000001</v>
      </c>
      <c r="K20" s="54">
        <f>I20-C20</f>
        <v>-12626.60548</v>
      </c>
    </row>
    <row r="21" spans="1:11" x14ac:dyDescent="0.25">
      <c r="A21" s="37" t="s">
        <v>24</v>
      </c>
      <c r="B21" s="49">
        <f>SUM('[1]Import by SITC 2014'!B16:C16)/1000</f>
        <v>1255.04294</v>
      </c>
      <c r="C21" s="63">
        <f>SUM('[2]Import by SITC 2013'!B16:C16)/1000</f>
        <v>1484.51846</v>
      </c>
      <c r="D21" s="49">
        <f>SUM('[1]Exports by SITC 2014'!B16:C16)/1000</f>
        <v>0</v>
      </c>
      <c r="E21" s="52">
        <f>SUM('[2]Exports by SITC 2013'!B16:C16)/1000</f>
        <v>0</v>
      </c>
      <c r="F21" s="64">
        <f>SUM('[1]Re-Exports by SITC 2014'!B16:C16)/1000</f>
        <v>271.02146000000005</v>
      </c>
      <c r="G21" s="52">
        <f>SUM('[2]Re-Exports by SITC 2013'!B16:C16)/1000</f>
        <v>135.80024</v>
      </c>
      <c r="H21" s="64">
        <f t="shared" si="0"/>
        <v>271.02146000000005</v>
      </c>
      <c r="I21" s="52">
        <f t="shared" si="1"/>
        <v>135.80024</v>
      </c>
      <c r="J21" s="53">
        <f t="shared" si="2"/>
        <v>-984.02148</v>
      </c>
      <c r="K21" s="54">
        <f>I21-C21</f>
        <v>-1348.71822</v>
      </c>
    </row>
    <row r="22" spans="1:11" ht="15.75" thickBot="1" x14ac:dyDescent="0.3">
      <c r="A22" s="3" t="s">
        <v>25</v>
      </c>
      <c r="B22" s="65">
        <f>SUM(B9:B21)</f>
        <v>264042.17596000002</v>
      </c>
      <c r="C22" s="66">
        <f t="shared" ref="C22:J22" si="3">SUM(C9:C21)</f>
        <v>275342.43974</v>
      </c>
      <c r="D22" s="67">
        <f t="shared" si="3"/>
        <v>92445.02704999999</v>
      </c>
      <c r="E22" s="66">
        <f t="shared" si="3"/>
        <v>111247.94631999997</v>
      </c>
      <c r="F22" s="65">
        <f t="shared" si="3"/>
        <v>13888.871589999999</v>
      </c>
      <c r="G22" s="66">
        <f t="shared" si="3"/>
        <v>34354.908949999997</v>
      </c>
      <c r="H22" s="65">
        <f t="shared" si="3"/>
        <v>106333.89864</v>
      </c>
      <c r="I22" s="66">
        <f t="shared" si="3"/>
        <v>145602.85527</v>
      </c>
      <c r="J22" s="61">
        <f t="shared" si="3"/>
        <v>-120056.05304999999</v>
      </c>
      <c r="K22" s="61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33" t="s">
        <v>145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5">
      <c r="A2" s="233" t="s">
        <v>30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3" t="s">
        <v>146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142</v>
      </c>
    </row>
    <row r="5" spans="1:9" x14ac:dyDescent="0.25">
      <c r="A5" s="242" t="s">
        <v>31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</row>
    <row r="6" spans="1:9" x14ac:dyDescent="0.25">
      <c r="A6" s="242"/>
      <c r="B6" s="242"/>
      <c r="C6" s="242"/>
      <c r="D6" s="242" t="s">
        <v>8</v>
      </c>
      <c r="E6" s="242"/>
      <c r="F6" s="237" t="s">
        <v>9</v>
      </c>
      <c r="G6" s="242"/>
      <c r="H6" s="237" t="s">
        <v>10</v>
      </c>
      <c r="I6" s="242"/>
    </row>
    <row r="7" spans="1:9" x14ac:dyDescent="0.25">
      <c r="A7" s="39"/>
      <c r="B7" s="13" t="s">
        <v>147</v>
      </c>
      <c r="C7" s="13" t="s">
        <v>147</v>
      </c>
      <c r="D7" s="31" t="s">
        <v>147</v>
      </c>
      <c r="E7" s="32" t="s">
        <v>147</v>
      </c>
      <c r="F7" s="13" t="s">
        <v>147</v>
      </c>
      <c r="G7" s="32" t="s">
        <v>147</v>
      </c>
      <c r="H7" s="13" t="s">
        <v>147</v>
      </c>
      <c r="I7" s="32" t="s">
        <v>147</v>
      </c>
    </row>
    <row r="8" spans="1:9" x14ac:dyDescent="0.25">
      <c r="A8" s="40"/>
      <c r="B8" s="41">
        <v>2014</v>
      </c>
      <c r="C8" s="42">
        <v>2013</v>
      </c>
      <c r="D8" s="41">
        <v>2014</v>
      </c>
      <c r="E8" s="42">
        <v>2013</v>
      </c>
      <c r="F8" s="41">
        <v>2014</v>
      </c>
      <c r="G8" s="42">
        <v>2013</v>
      </c>
      <c r="H8" s="41">
        <v>2014</v>
      </c>
      <c r="I8" s="42">
        <v>2013</v>
      </c>
    </row>
    <row r="9" spans="1:9" x14ac:dyDescent="0.25">
      <c r="A9" s="43" t="s">
        <v>32</v>
      </c>
      <c r="B9" s="49">
        <f>SUM('[1]Imports by COO 2014'!B3:C3)/1000</f>
        <v>78867.229859999992</v>
      </c>
      <c r="C9" s="55">
        <f>SUM('[2]Imports by COO 2013'!B3:C3)/1000</f>
        <v>82559.322930000009</v>
      </c>
      <c r="D9" s="49">
        <f>SUM('[1]Exports by COO 2014'!B3:C3)/1000</f>
        <v>41037.425752000003</v>
      </c>
      <c r="E9" s="48">
        <f>SUM('[2]Exports by COO 2013'!B3:C3)/1000</f>
        <v>48753.910179999999</v>
      </c>
      <c r="F9" s="49">
        <f>SUM('[1]Re-Exports by COO 2014'!B3:C3)/1000</f>
        <v>8361.6647499999999</v>
      </c>
      <c r="G9" s="48">
        <f>SUM('[2]Re-Exports by COO 2013'!B3:C3)/1000</f>
        <v>16576.360359999999</v>
      </c>
      <c r="H9" s="49">
        <f>D9+F9</f>
        <v>49399.090502000006</v>
      </c>
      <c r="I9" s="48">
        <f>E9+G9</f>
        <v>65330.270539999998</v>
      </c>
    </row>
    <row r="10" spans="1:9" x14ac:dyDescent="0.25">
      <c r="A10" s="43" t="s">
        <v>33</v>
      </c>
      <c r="B10" s="49">
        <f>SUM('[1]Imports by COO 2014'!B4:C4)/1000</f>
        <v>28912.767189999999</v>
      </c>
      <c r="C10" s="55">
        <f>SUM('[2]Imports by COO 2013'!B4:C4)/1000</f>
        <v>29586.487519999999</v>
      </c>
      <c r="D10" s="49">
        <f>SUM('[1]Exports by COO 2014'!B4:C4)/1000</f>
        <v>11196.948525</v>
      </c>
      <c r="E10" s="48">
        <f>SUM('[2]Exports by COO 2013'!B4:C4)/1000</f>
        <v>2884.1638169999997</v>
      </c>
      <c r="F10" s="49">
        <f>SUM('[1]Re-Exports by COO 2014'!B4:C4)/1000</f>
        <v>189.14575999999997</v>
      </c>
      <c r="G10" s="48">
        <f>SUM('[2]Re-Exports by COO 2013'!B4:C4)/1000</f>
        <v>437.76895000000002</v>
      </c>
      <c r="H10" s="49">
        <f t="shared" ref="H10:I20" si="0">D10+F10</f>
        <v>11386.094284999999</v>
      </c>
      <c r="I10" s="48">
        <f t="shared" si="0"/>
        <v>3321.9327669999998</v>
      </c>
    </row>
    <row r="11" spans="1:9" x14ac:dyDescent="0.25">
      <c r="A11" s="43" t="s">
        <v>34</v>
      </c>
      <c r="B11" s="49">
        <f>SUM('[1]Imports by COO 2014'!B5:C5)/1000</f>
        <v>4837.9395000000004</v>
      </c>
      <c r="C11" s="55">
        <f>SUM('[2]Imports by COO 2013'!B5:C5)/1000</f>
        <v>3842.8713099999995</v>
      </c>
      <c r="D11" s="49">
        <f>SUM('[1]Exports by COO 2014'!B5:C5)/1000</f>
        <v>16796.558289000001</v>
      </c>
      <c r="E11" s="48">
        <f>SUM('[2]Exports by COO 2013'!B5:C5)/1000</f>
        <v>28935.991125</v>
      </c>
      <c r="F11" s="49">
        <f>SUM('[1]Re-Exports by COO 2014'!B5:C5)/1000</f>
        <v>152.41578000000001</v>
      </c>
      <c r="G11" s="48">
        <f>SUM('[2]Re-Exports by COO 2013'!B5:C5)/1000</f>
        <v>464.56657999999993</v>
      </c>
      <c r="H11" s="49">
        <f t="shared" si="0"/>
        <v>16948.974069</v>
      </c>
      <c r="I11" s="48">
        <f t="shared" si="0"/>
        <v>29400.557704999999</v>
      </c>
    </row>
    <row r="12" spans="1:9" x14ac:dyDescent="0.25">
      <c r="A12" s="43" t="s">
        <v>35</v>
      </c>
      <c r="B12" s="49">
        <f>SUM('[1]Imports by COO 2014'!B6:C6)/1000</f>
        <v>8132.5538799999986</v>
      </c>
      <c r="C12" s="55">
        <f>SUM('[2]Imports by COO 2013'!B6:C6)/1000</f>
        <v>9218.6162899999999</v>
      </c>
      <c r="D12" s="49">
        <f>SUM('[1]Exports by COO 2014'!B6:C6)/1000</f>
        <v>13004.213390999999</v>
      </c>
      <c r="E12" s="48">
        <f>SUM('[2]Exports by COO 2013'!B6:C6)/1000</f>
        <v>12903.687533</v>
      </c>
      <c r="F12" s="49">
        <f>SUM('[1]Re-Exports by COO 2014'!B6:C6)/1000</f>
        <v>195.34332000000001</v>
      </c>
      <c r="G12" s="48">
        <f>SUM('[2]Re-Exports by COO 2013'!B6:C6)/1000</f>
        <v>23.612260000000003</v>
      </c>
      <c r="H12" s="49">
        <f t="shared" si="0"/>
        <v>13199.556710999999</v>
      </c>
      <c r="I12" s="48">
        <f t="shared" si="0"/>
        <v>12927.299793</v>
      </c>
    </row>
    <row r="13" spans="1:9" x14ac:dyDescent="0.25">
      <c r="A13" s="43" t="s">
        <v>36</v>
      </c>
      <c r="B13" s="49">
        <f>SUM('[1]Imports by COO 2014'!B7:C7)/1000</f>
        <v>5205.1812499999996</v>
      </c>
      <c r="C13" s="55">
        <f>SUM('[2]Imports by COO 2013'!B7:C7)/1000</f>
        <v>5891.3556899999994</v>
      </c>
      <c r="D13" s="49">
        <f>SUM('[1]Exports by COO 2014'!B7:C7)/1000</f>
        <v>0</v>
      </c>
      <c r="E13" s="48">
        <f>SUM('[2]Exports by COO 2013'!B7:C7)/1000</f>
        <v>5.5731599999999997</v>
      </c>
      <c r="F13" s="49">
        <f>SUM('[1]Re-Exports by COO 2014'!B7:C7)/1000</f>
        <v>5.5239099999999999</v>
      </c>
      <c r="G13" s="48">
        <f>SUM('[2]Re-Exports by COO 2013'!B7:C7)/1000</f>
        <v>554.38835000000006</v>
      </c>
      <c r="H13" s="49">
        <f t="shared" si="0"/>
        <v>5.5239099999999999</v>
      </c>
      <c r="I13" s="48">
        <f t="shared" si="0"/>
        <v>559.96151000000009</v>
      </c>
    </row>
    <row r="14" spans="1:9" x14ac:dyDescent="0.25">
      <c r="A14" s="43" t="s">
        <v>37</v>
      </c>
      <c r="B14" s="49">
        <f>SUM('[1]Imports by COO 2014'!B8:C8)/1000</f>
        <v>2779.1412099999998</v>
      </c>
      <c r="C14" s="55">
        <f>SUM('[2]Imports by COO 2013'!B8:C8)/1000</f>
        <v>5004.0260099999996</v>
      </c>
      <c r="D14" s="49">
        <f>SUM('[1]Exports by COO 2014'!B8:C8)/1000</f>
        <v>0</v>
      </c>
      <c r="E14" s="48">
        <f>SUM('[2]Exports by COO 2013'!B8:C8)/1000</f>
        <v>2.86971</v>
      </c>
      <c r="F14" s="49">
        <f>SUM('[1]Re-Exports by COO 2014'!B8:C8)/1000</f>
        <v>0</v>
      </c>
      <c r="G14" s="48">
        <f>SUM('[2]Re-Exports by COO 2013'!B8:C8)/1000</f>
        <v>2.0175000000000001</v>
      </c>
      <c r="H14" s="49">
        <f t="shared" si="0"/>
        <v>0</v>
      </c>
      <c r="I14" s="48">
        <f t="shared" si="0"/>
        <v>4.8872099999999996</v>
      </c>
    </row>
    <row r="15" spans="1:9" x14ac:dyDescent="0.25">
      <c r="A15" s="43" t="s">
        <v>38</v>
      </c>
      <c r="B15" s="49">
        <f>SUM('[1]Imports by COO 2014'!B9:C9)/1000</f>
        <v>24045.96891</v>
      </c>
      <c r="C15" s="55">
        <f>SUM('[2]Imports by COO 2013'!B9:C9)/1000</f>
        <v>25732.569149999999</v>
      </c>
      <c r="D15" s="49">
        <f>SUM('[1]Exports by COO 2014'!B9:C9)/1000</f>
        <v>892.84852000000001</v>
      </c>
      <c r="E15" s="48">
        <f>SUM('[2]Exports by COO 2013'!B9:C9)/1000</f>
        <v>1282.9141999999999</v>
      </c>
      <c r="F15" s="49">
        <f>SUM('[1]Re-Exports by COO 2014'!B9:C9)/1000</f>
        <v>398.61402000000004</v>
      </c>
      <c r="G15" s="48">
        <f>SUM('[2]Re-Exports by COO 2013'!B9:C9)/1000</f>
        <v>2042.8123700000001</v>
      </c>
      <c r="H15" s="49">
        <f t="shared" si="0"/>
        <v>1291.46254</v>
      </c>
      <c r="I15" s="48">
        <f t="shared" si="0"/>
        <v>3325.7265699999998</v>
      </c>
    </row>
    <row r="16" spans="1:9" x14ac:dyDescent="0.25">
      <c r="A16" s="43" t="s">
        <v>148</v>
      </c>
      <c r="B16" s="49">
        <f>SUM('[1]Imports by COO 2014'!B10:C10)/1000</f>
        <v>7667.8541999999989</v>
      </c>
      <c r="C16" s="55">
        <f>SUM('[2]Imports by COO 2013'!B10:C10)/1000</f>
        <v>7759.4524199999996</v>
      </c>
      <c r="D16" s="49">
        <f>SUM('[1]Exports by COO 2014'!B10:C10)/1000</f>
        <v>7576.2952070000001</v>
      </c>
      <c r="E16" s="48">
        <f>SUM('[2]Exports by COO 2013'!B10:C10)/1000</f>
        <v>12847.900184999999</v>
      </c>
      <c r="F16" s="49">
        <f>SUM('[1]Re-Exports by COO 2014'!B10:C10)/1000</f>
        <v>668.5864499999999</v>
      </c>
      <c r="G16" s="48">
        <f>SUM('[2]Re-Exports by COO 2013'!B10:C10)/1000</f>
        <v>905.6296000000001</v>
      </c>
      <c r="H16" s="49">
        <f t="shared" si="0"/>
        <v>8244.8816569999999</v>
      </c>
      <c r="I16" s="48">
        <f t="shared" si="0"/>
        <v>13753.529784999999</v>
      </c>
    </row>
    <row r="17" spans="1:9" x14ac:dyDescent="0.25">
      <c r="A17" s="43" t="s">
        <v>40</v>
      </c>
      <c r="B17" s="49">
        <f>SUM('[1]Imports by COO 2014'!B11:C11)/1000</f>
        <v>2470.0204600000002</v>
      </c>
      <c r="C17" s="55">
        <f>SUM('[2]Imports by COO 2013'!B11:C11)/1000</f>
        <v>1952.7421400000001</v>
      </c>
      <c r="D17" s="49">
        <f>SUM('[1]Exports by COO 2014'!B11:C11)/1000</f>
        <v>38.625039999999998</v>
      </c>
      <c r="E17" s="48">
        <f>SUM('[2]Exports by COO 2013'!B11:C11)/1000</f>
        <v>90.643810000000002</v>
      </c>
      <c r="F17" s="49">
        <f>SUM('[1]Re-Exports by COO 2014'!B11:C11)/1000</f>
        <v>253.53457999999998</v>
      </c>
      <c r="G17" s="48">
        <f>SUM('[2]Re-Exports by COO 2013'!B11:C11)/1000</f>
        <v>118.2317</v>
      </c>
      <c r="H17" s="49">
        <f t="shared" si="0"/>
        <v>292.15961999999996</v>
      </c>
      <c r="I17" s="48">
        <f t="shared" si="0"/>
        <v>208.87551000000002</v>
      </c>
    </row>
    <row r="18" spans="1:9" x14ac:dyDescent="0.25">
      <c r="A18" s="43" t="s">
        <v>149</v>
      </c>
      <c r="B18" s="49">
        <f>SUM('[1]Imports by COO 2014'!B12:C12)/1000</f>
        <v>42444.163099999991</v>
      </c>
      <c r="C18" s="55">
        <f>SUM('[2]Imports by COO 2013'!B12:C12)/1000</f>
        <v>41494.321859999996</v>
      </c>
      <c r="D18" s="49">
        <f>SUM('[1]Exports by COO 2014'!B12:C12)/1000</f>
        <v>0</v>
      </c>
      <c r="E18" s="48">
        <f>SUM('[2]Exports by COO 2013'!B12:C12)/1000</f>
        <v>0</v>
      </c>
      <c r="F18" s="49">
        <f>SUM('[1]Re-Exports by COO 2014'!B12:C12)/1000</f>
        <v>0</v>
      </c>
      <c r="G18" s="48">
        <f>SUM('[2]Re-Exports by COO 2013'!B12:C12)/1000</f>
        <v>0</v>
      </c>
      <c r="H18" s="49">
        <f t="shared" si="0"/>
        <v>0</v>
      </c>
      <c r="I18" s="48">
        <f t="shared" si="0"/>
        <v>0</v>
      </c>
    </row>
    <row r="19" spans="1:9" x14ac:dyDescent="0.25">
      <c r="A19" s="43" t="s">
        <v>42</v>
      </c>
      <c r="B19" s="49">
        <f>SUM('[1]Imports by COO 2014'!B13:C13)/1000</f>
        <v>28995.702350000003</v>
      </c>
      <c r="C19" s="55">
        <f>SUM('[2]Imports by COO 2013'!B13:C13)/1000</f>
        <v>32229.048630000001</v>
      </c>
      <c r="D19" s="49">
        <f>SUM('[1]Exports by COO 2014'!B13:C13)/1000</f>
        <v>62.320010000000003</v>
      </c>
      <c r="E19" s="48">
        <f>SUM('[2]Exports by COO 2013'!B13:C13)/1000</f>
        <v>35.436639999999997</v>
      </c>
      <c r="F19" s="49">
        <f>SUM('[1]Re-Exports by COO 2014'!B13:C13)/1000</f>
        <v>1781.5857599999999</v>
      </c>
      <c r="G19" s="48">
        <f>SUM('[2]Re-Exports by COO 2013'!B13:C13)/1000</f>
        <v>6229.482</v>
      </c>
      <c r="H19" s="49">
        <f t="shared" si="0"/>
        <v>1843.9057699999998</v>
      </c>
      <c r="I19" s="48">
        <f t="shared" si="0"/>
        <v>6264.9186399999999</v>
      </c>
    </row>
    <row r="20" spans="1:9" x14ac:dyDescent="0.25">
      <c r="A20" s="43" t="s">
        <v>43</v>
      </c>
      <c r="B20" s="49">
        <f>SUM('[1]Imports by COO 2014'!B14:C14)/1000</f>
        <v>29683.654050000001</v>
      </c>
      <c r="C20" s="55">
        <f>SUM('[2]Imports by COO 2013'!B14:C14)/1000</f>
        <v>30071.625789999998</v>
      </c>
      <c r="D20" s="49">
        <f>SUM('[1]Exports by COO 2014'!B14:C14)/1000</f>
        <v>1839.792316</v>
      </c>
      <c r="E20" s="48">
        <f>SUM('[2]Exports by COO 2013'!B14:C14)/1000</f>
        <v>3504.8559599999999</v>
      </c>
      <c r="F20" s="49">
        <f>SUM('[1]Re-Exports by COO 2014'!B14:C14)/1000</f>
        <v>1882.4572599999999</v>
      </c>
      <c r="G20" s="48">
        <f>SUM('[2]Re-Exports by COO 2013'!B14:C14)/1000</f>
        <v>7000.0392799999991</v>
      </c>
      <c r="H20" s="68">
        <f t="shared" si="0"/>
        <v>3722.2495760000002</v>
      </c>
      <c r="I20" s="48">
        <f t="shared" si="0"/>
        <v>10504.895239999998</v>
      </c>
    </row>
    <row r="21" spans="1:9" ht="15.75" thickBot="1" x14ac:dyDescent="0.3">
      <c r="A21" s="44" t="s">
        <v>25</v>
      </c>
      <c r="B21" s="69">
        <f>SUM(B9:B20)</f>
        <v>264042.17595999996</v>
      </c>
      <c r="C21" s="70">
        <f t="shared" ref="C21:H21" si="1">SUM(C9:C20)</f>
        <v>275342.43974</v>
      </c>
      <c r="D21" s="69">
        <f t="shared" si="1"/>
        <v>92445.027050000004</v>
      </c>
      <c r="E21" s="70">
        <f t="shared" si="1"/>
        <v>111247.94631999999</v>
      </c>
      <c r="F21" s="69">
        <f t="shared" si="1"/>
        <v>13888.871589999999</v>
      </c>
      <c r="G21" s="70">
        <f t="shared" si="1"/>
        <v>34354.908950000005</v>
      </c>
      <c r="H21" s="69">
        <f t="shared" si="1"/>
        <v>106333.89864000001</v>
      </c>
      <c r="I21" s="70">
        <f>SUM(I9:I20)</f>
        <v>145602.85527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3" t="s">
        <v>150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3" t="s">
        <v>45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3" t="s">
        <v>146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142</v>
      </c>
    </row>
    <row r="5" spans="1:11" x14ac:dyDescent="0.25">
      <c r="A5" s="242" t="s">
        <v>4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  <c r="J5" s="243" t="s">
        <v>7</v>
      </c>
      <c r="K5" s="244"/>
    </row>
    <row r="6" spans="1:11" x14ac:dyDescent="0.25">
      <c r="A6" s="242"/>
      <c r="B6" s="242"/>
      <c r="C6" s="242"/>
      <c r="D6" s="242" t="s">
        <v>8</v>
      </c>
      <c r="E6" s="242"/>
      <c r="F6" s="242" t="s">
        <v>9</v>
      </c>
      <c r="G6" s="242"/>
      <c r="H6" s="235" t="s">
        <v>10</v>
      </c>
      <c r="I6" s="237"/>
      <c r="J6" s="249"/>
      <c r="K6" s="250"/>
    </row>
    <row r="7" spans="1:11" x14ac:dyDescent="0.25">
      <c r="A7" s="30"/>
      <c r="B7" s="13" t="s">
        <v>147</v>
      </c>
      <c r="C7" s="13" t="s">
        <v>147</v>
      </c>
      <c r="D7" s="31" t="s">
        <v>147</v>
      </c>
      <c r="E7" s="32" t="s">
        <v>147</v>
      </c>
      <c r="F7" s="13" t="s">
        <v>147</v>
      </c>
      <c r="G7" s="32" t="s">
        <v>147</v>
      </c>
      <c r="H7" s="13" t="s">
        <v>147</v>
      </c>
      <c r="I7" s="32" t="s">
        <v>147</v>
      </c>
      <c r="J7" s="13" t="s">
        <v>147</v>
      </c>
      <c r="K7" s="45" t="s">
        <v>147</v>
      </c>
    </row>
    <row r="8" spans="1:11" x14ac:dyDescent="0.25">
      <c r="A8" s="33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50">
        <f>SUM('[1]Imports by Caricom SITC 2014'!B2:C2)/1000</f>
        <v>615.89044999999999</v>
      </c>
      <c r="C9" s="48">
        <f>SUM('[2]Imports by Caricom SITC 2013'!B2:C2)/1000</f>
        <v>309.82041000000004</v>
      </c>
      <c r="D9" s="64">
        <f>SUM('[1]Exports by Caricom SITC 2014'!B2:C2)/1000</f>
        <v>7457.0999370000009</v>
      </c>
      <c r="E9" s="56">
        <f>SUM('[2]Exports by Caricom SITC 2013'!B2:C2)/1000</f>
        <v>12740.267280000002</v>
      </c>
      <c r="F9" s="64">
        <f>SUM('[1]Re-Exports by Caricom SITC 2013'!B2:C2)/1000</f>
        <v>30.827400000000001</v>
      </c>
      <c r="G9" s="56">
        <f>SUM('[2]Re-Exports by Caricom SITC 2013'!B2:C2)/1000</f>
        <v>0</v>
      </c>
      <c r="H9" s="71">
        <f>F9+D9</f>
        <v>7487.927337000001</v>
      </c>
      <c r="I9" s="56">
        <f>G9+E9</f>
        <v>12740.267280000002</v>
      </c>
      <c r="J9" s="49">
        <f>H9-B9</f>
        <v>6872.0368870000011</v>
      </c>
      <c r="K9" s="48">
        <f>I9-C9</f>
        <v>12430.446870000002</v>
      </c>
    </row>
    <row r="10" spans="1:11" x14ac:dyDescent="0.25">
      <c r="A10" s="37" t="s">
        <v>12</v>
      </c>
      <c r="B10" s="50">
        <f>SUM('[1]Imports by Caricom SITC 2014'!B3:C3)/1000</f>
        <v>2254.1640200000002</v>
      </c>
      <c r="C10" s="48">
        <f>SUM('[2]Imports by Caricom SITC 2013'!B3:C3)/1000</f>
        <v>3757.82791</v>
      </c>
      <c r="D10" s="64">
        <f>SUM('[1]Exports by Caricom SITC 2014'!B3:C3)/1000</f>
        <v>2.018E-2</v>
      </c>
      <c r="E10" s="56">
        <f>SUM('[2]Exports by Caricom SITC 2013'!B3:C3)/1000</f>
        <v>0</v>
      </c>
      <c r="F10" s="64">
        <f>SUM('[1]Re-Exports by Caricom SITC 2013'!B3:C3)/1000</f>
        <v>3.6480700000000001</v>
      </c>
      <c r="G10" s="56">
        <f>SUM('[2]Re-Exports by Caricom SITC 2013'!B3:C3)/1000</f>
        <v>0</v>
      </c>
      <c r="H10" s="71">
        <f t="shared" ref="H10:H21" si="0">F10+D10</f>
        <v>3.66825</v>
      </c>
      <c r="I10" s="56">
        <f t="shared" ref="I10:I21" si="1">G10+E10</f>
        <v>0</v>
      </c>
      <c r="J10" s="58">
        <f t="shared" ref="J10:K21" si="2">H10-B10</f>
        <v>-2250.49577</v>
      </c>
      <c r="K10" s="59">
        <f t="shared" si="2"/>
        <v>-3757.82791</v>
      </c>
    </row>
    <row r="11" spans="1:11" x14ac:dyDescent="0.25">
      <c r="A11" s="37" t="s">
        <v>13</v>
      </c>
      <c r="B11" s="50">
        <f>SUM('[1]Imports by Caricom SITC 2014'!B4:C4)/1000</f>
        <v>0.12670000000000001</v>
      </c>
      <c r="C11" s="48">
        <f>SUM('[2]Imports by Caricom SITC 2013'!B4:C4)/1000</f>
        <v>0</v>
      </c>
      <c r="D11" s="64">
        <f>SUM('[1]Exports by Caricom SITC 2014'!B4:C4)/1000</f>
        <v>59.919750000000001</v>
      </c>
      <c r="E11" s="56">
        <f>SUM('[2]Exports by Caricom SITC 2013'!B4:C4)/1000</f>
        <v>0</v>
      </c>
      <c r="F11" s="64">
        <f>SUM('[1]Re-Exports by Caricom SITC 2013'!B4:C4)/1000</f>
        <v>0</v>
      </c>
      <c r="G11" s="56">
        <f>SUM('[2]Re-Exports by Caricom SITC 2013'!B4:C4)/1000</f>
        <v>0</v>
      </c>
      <c r="H11" s="71">
        <f t="shared" si="0"/>
        <v>59.919750000000001</v>
      </c>
      <c r="I11" s="56">
        <f t="shared" si="1"/>
        <v>0</v>
      </c>
      <c r="J11" s="58">
        <f t="shared" si="2"/>
        <v>59.793050000000001</v>
      </c>
      <c r="K11" s="59">
        <f t="shared" si="2"/>
        <v>0</v>
      </c>
    </row>
    <row r="12" spans="1:11" x14ac:dyDescent="0.25">
      <c r="A12" s="37" t="s">
        <v>14</v>
      </c>
      <c r="B12" s="50">
        <f>SUM('[1]Imports by Caricom SITC 2014'!B5:C5)/1000</f>
        <v>0</v>
      </c>
      <c r="C12" s="48">
        <f>SUM('[2]Imports by Caricom SITC 2013'!B5:C5)/1000</f>
        <v>0</v>
      </c>
      <c r="D12" s="64">
        <f>SUM('[1]Exports by Caricom SITC 2014'!B5:C5)/1000</f>
        <v>0</v>
      </c>
      <c r="E12" s="56">
        <f>SUM('[2]Exports by Caricom SITC 2013'!B5:C5)/1000</f>
        <v>0</v>
      </c>
      <c r="F12" s="64">
        <f>SUM('[1]Re-Exports by Caricom SITC 2013'!B5:C5)/1000</f>
        <v>47.868490000000001</v>
      </c>
      <c r="G12" s="56">
        <f>SUM('[2]Re-Exports by Caricom SITC 2013'!B5:C5)/1000</f>
        <v>0</v>
      </c>
      <c r="H12" s="71">
        <f t="shared" si="0"/>
        <v>47.868490000000001</v>
      </c>
      <c r="I12" s="56">
        <f t="shared" si="1"/>
        <v>0</v>
      </c>
      <c r="J12" s="58">
        <f t="shared" si="2"/>
        <v>47.868490000000001</v>
      </c>
      <c r="K12" s="59">
        <f t="shared" si="2"/>
        <v>0</v>
      </c>
    </row>
    <row r="13" spans="1:11" x14ac:dyDescent="0.25">
      <c r="A13" s="37" t="s">
        <v>15</v>
      </c>
      <c r="B13" s="50">
        <f>SUM('[1]Imports by Caricom SITC 2014'!B6:C6)/1000</f>
        <v>0</v>
      </c>
      <c r="C13" s="48">
        <f>SUM('[2]Imports by Caricom SITC 2013'!B6:C6)/1000</f>
        <v>0.95604</v>
      </c>
      <c r="D13" s="64">
        <f>SUM('[1]Exports by Caricom SITC 2014'!B6:C6)/1000</f>
        <v>0</v>
      </c>
      <c r="E13" s="56">
        <f>SUM('[2]Exports by Caricom SITC 2013'!B6:C6)/1000</f>
        <v>0</v>
      </c>
      <c r="F13" s="64">
        <f>SUM('[1]Re-Exports by Caricom SITC 2013'!B6:C6)/1000</f>
        <v>0</v>
      </c>
      <c r="G13" s="56">
        <f>SUM('[2]Re-Exports by Caricom SITC 2013'!B6:C6)/1000</f>
        <v>0</v>
      </c>
      <c r="H13" s="71">
        <f t="shared" si="0"/>
        <v>0</v>
      </c>
      <c r="I13" s="56">
        <f t="shared" si="1"/>
        <v>0</v>
      </c>
      <c r="J13" s="58">
        <f t="shared" si="2"/>
        <v>0</v>
      </c>
      <c r="K13" s="59">
        <f t="shared" si="2"/>
        <v>-0.95604</v>
      </c>
    </row>
    <row r="14" spans="1:11" x14ac:dyDescent="0.25">
      <c r="A14" s="37" t="s">
        <v>16</v>
      </c>
      <c r="B14" s="50">
        <f>SUM('[1]Imports by Caricom SITC 2014'!B7:C7)/1000</f>
        <v>1037.32457</v>
      </c>
      <c r="C14" s="48">
        <f>SUM('[2]Imports by Caricom SITC 2013'!B7:C7)/1000</f>
        <v>848.51544999999999</v>
      </c>
      <c r="D14" s="64">
        <f>SUM('[1]Exports by Caricom SITC 2014'!B7:C7)/1000</f>
        <v>21.96753</v>
      </c>
      <c r="E14" s="56">
        <f>SUM('[2]Exports by Caricom SITC 2013'!B7:C7)/1000</f>
        <v>19.788650000000001</v>
      </c>
      <c r="F14" s="64">
        <f>SUM('[1]Re-Exports by Caricom SITC 2013'!B7:C7)/1000</f>
        <v>0</v>
      </c>
      <c r="G14" s="56">
        <f>SUM('[2]Re-Exports by Caricom SITC 2013'!B7:C7)/1000</f>
        <v>0</v>
      </c>
      <c r="H14" s="71">
        <f t="shared" si="0"/>
        <v>21.96753</v>
      </c>
      <c r="I14" s="56">
        <f t="shared" si="1"/>
        <v>19.788650000000001</v>
      </c>
      <c r="J14" s="58">
        <f t="shared" si="2"/>
        <v>-1015.35704</v>
      </c>
      <c r="K14" s="59">
        <f t="shared" si="2"/>
        <v>-828.72680000000003</v>
      </c>
    </row>
    <row r="15" spans="1:11" x14ac:dyDescent="0.25">
      <c r="A15" s="37" t="s">
        <v>17</v>
      </c>
      <c r="B15" s="50">
        <f>SUM('[1]Imports by Caricom SITC 2014'!B8:C8)/1000</f>
        <v>2776.1146899999999</v>
      </c>
      <c r="C15" s="48">
        <f>SUM('[2]Imports by Caricom SITC 2013'!B8:C8)/1000</f>
        <v>1880.2149100000001</v>
      </c>
      <c r="D15" s="64">
        <f>SUM('[1]Exports by Caricom SITC 2014'!B8:C8)/1000</f>
        <v>37.28781</v>
      </c>
      <c r="E15" s="56">
        <f>SUM('[2]Exports by Caricom SITC 2013'!B8:C8)/1000</f>
        <v>87.844250000000002</v>
      </c>
      <c r="F15" s="64">
        <f>SUM('[1]Re-Exports by Caricom SITC 2013'!B8:C8)/1000</f>
        <v>579.98824000000002</v>
      </c>
      <c r="G15" s="56">
        <f>SUM('[2]Re-Exports by Caricom SITC 2013'!B8:C8)/1000</f>
        <v>884.64760000000012</v>
      </c>
      <c r="H15" s="71">
        <f t="shared" si="0"/>
        <v>617.27605000000005</v>
      </c>
      <c r="I15" s="56">
        <f t="shared" si="1"/>
        <v>972.49185000000011</v>
      </c>
      <c r="J15" s="58">
        <f t="shared" si="2"/>
        <v>-2158.8386399999999</v>
      </c>
      <c r="K15" s="59">
        <f t="shared" si="2"/>
        <v>-907.72306000000003</v>
      </c>
    </row>
    <row r="16" spans="1:11" x14ac:dyDescent="0.25">
      <c r="A16" s="37" t="s">
        <v>18</v>
      </c>
      <c r="B16" s="50">
        <f>SUM('[1]Imports by Caricom SITC 2014'!B9:C9)/1000</f>
        <v>446.32216999999997</v>
      </c>
      <c r="C16" s="48">
        <f>SUM('[2]Imports by Caricom SITC 2013'!B9:C9)/1000</f>
        <v>524.27404999999999</v>
      </c>
      <c r="D16" s="64">
        <f>SUM('[1]Exports by Caricom SITC 2014'!B9:C9)/1000</f>
        <v>0</v>
      </c>
      <c r="E16" s="56">
        <f>SUM('[2]Exports by Caricom SITC 2013'!B9:C9)/1000</f>
        <v>0</v>
      </c>
      <c r="F16" s="64">
        <f>SUM('[1]Re-Exports by Caricom SITC 2013'!B9:C9)/1000</f>
        <v>0</v>
      </c>
      <c r="G16" s="56">
        <f>SUM('[2]Re-Exports by Caricom SITC 2013'!B9:C9)/1000</f>
        <v>0</v>
      </c>
      <c r="H16" s="71">
        <f t="shared" si="0"/>
        <v>0</v>
      </c>
      <c r="I16" s="56">
        <f t="shared" si="1"/>
        <v>0</v>
      </c>
      <c r="J16" s="58">
        <f t="shared" si="2"/>
        <v>-446.32216999999997</v>
      </c>
      <c r="K16" s="59">
        <f t="shared" si="2"/>
        <v>-524.27404999999999</v>
      </c>
    </row>
    <row r="17" spans="1:11" x14ac:dyDescent="0.25">
      <c r="A17" s="37" t="s">
        <v>19</v>
      </c>
      <c r="B17" s="50">
        <f>SUM('[1]Imports by Caricom SITC 2014'!B10:C10)/1000</f>
        <v>439.51067999999998</v>
      </c>
      <c r="C17" s="48">
        <f>SUM('[2]Imports by Caricom SITC 2013'!B10:C10)/1000</f>
        <v>278.2199</v>
      </c>
      <c r="D17" s="64">
        <f>SUM('[1]Exports by Caricom SITC 2014'!B10:C10)/1000</f>
        <v>0</v>
      </c>
      <c r="E17" s="56">
        <f>SUM('[2]Exports by Caricom SITC 2013'!B10:C10)/1000</f>
        <v>0</v>
      </c>
      <c r="F17" s="64">
        <f>SUM('[1]Re-Exports by Caricom SITC 2013'!B10:C10)/1000</f>
        <v>0</v>
      </c>
      <c r="G17" s="56">
        <f>SUM('[2]Re-Exports by Caricom SITC 2013'!B10:C10)/1000</f>
        <v>0</v>
      </c>
      <c r="H17" s="71">
        <f t="shared" si="0"/>
        <v>0</v>
      </c>
      <c r="I17" s="56">
        <f t="shared" si="1"/>
        <v>0</v>
      </c>
      <c r="J17" s="58">
        <f t="shared" si="2"/>
        <v>-439.51067999999998</v>
      </c>
      <c r="K17" s="59">
        <f t="shared" si="2"/>
        <v>-278.2199</v>
      </c>
    </row>
    <row r="18" spans="1:11" x14ac:dyDescent="0.25">
      <c r="A18" s="37" t="s">
        <v>20</v>
      </c>
      <c r="B18" s="50">
        <f>SUM('[1]Imports by Caricom SITC 2014'!B11:C11)/1000</f>
        <v>0</v>
      </c>
      <c r="C18" s="48">
        <f>SUM('[2]Imports by Caricom SITC 2013'!B11:C11)/1000</f>
        <v>0</v>
      </c>
      <c r="D18" s="64">
        <f>SUM('[1]Exports by Caricom SITC 2014'!B11:C11)/1000</f>
        <v>0</v>
      </c>
      <c r="E18" s="56">
        <f>SUM('[2]Exports by Caricom SITC 2013'!B11:C11)/1000</f>
        <v>0</v>
      </c>
      <c r="F18" s="64">
        <f>SUM('[1]Re-Exports by Caricom SITC 2013'!B11:C11)/1000</f>
        <v>0</v>
      </c>
      <c r="G18" s="56">
        <f>SUM('[2]Re-Exports by Caricom SITC 2013'!B11:C11)/1000</f>
        <v>0</v>
      </c>
      <c r="H18" s="71">
        <f t="shared" si="0"/>
        <v>0</v>
      </c>
      <c r="I18" s="56">
        <f t="shared" si="1"/>
        <v>0</v>
      </c>
      <c r="J18" s="58">
        <f t="shared" si="2"/>
        <v>0</v>
      </c>
      <c r="K18" s="59">
        <f t="shared" si="2"/>
        <v>0</v>
      </c>
    </row>
    <row r="19" spans="1:11" x14ac:dyDescent="0.25">
      <c r="A19" s="37" t="s">
        <v>21</v>
      </c>
      <c r="B19" s="50">
        <f>SUM('[1]Imports by Caricom SITC 2014'!B12:C12)/1000</f>
        <v>97.930460000000011</v>
      </c>
      <c r="C19" s="48">
        <f>SUM('[2]Imports by Caricom SITC 2013'!B12:C12)/1000</f>
        <v>106.70255</v>
      </c>
      <c r="D19" s="64">
        <f>SUM('[1]Exports by Caricom SITC 2014'!B12:C12)/1000</f>
        <v>0</v>
      </c>
      <c r="E19" s="56">
        <f>SUM('[2]Exports by Caricom SITC 2013'!B12:C12)/1000</f>
        <v>0</v>
      </c>
      <c r="F19" s="64">
        <f>SUM('[1]Re-Exports by Caricom SITC 2013'!B12:C12)/1000</f>
        <v>0</v>
      </c>
      <c r="G19" s="56">
        <f>SUM('[2]Re-Exports by Caricom SITC 2013'!B12:C12)/1000</f>
        <v>20.981999999999999</v>
      </c>
      <c r="H19" s="71">
        <f t="shared" si="0"/>
        <v>0</v>
      </c>
      <c r="I19" s="56">
        <f t="shared" si="1"/>
        <v>20.981999999999999</v>
      </c>
      <c r="J19" s="53" t="s">
        <v>144</v>
      </c>
      <c r="K19" s="54" t="s">
        <v>144</v>
      </c>
    </row>
    <row r="20" spans="1:11" x14ac:dyDescent="0.25">
      <c r="A20" s="37" t="s">
        <v>23</v>
      </c>
      <c r="B20" s="50">
        <f>SUM('[1]Imports by Caricom SITC 2014'!B13:C13)/1000</f>
        <v>0.47046000000000004</v>
      </c>
      <c r="C20" s="48">
        <f>SUM('[2]Imports by Caricom SITC 2013'!B13:C13)/1000</f>
        <v>50.824940000000005</v>
      </c>
      <c r="D20" s="64">
        <f>SUM('[1]Exports by Caricom SITC 2014'!B13:C13)/1000</f>
        <v>0</v>
      </c>
      <c r="E20" s="56">
        <f>SUM('[2]Exports by Caricom SITC 2013'!B13:C13)/1000</f>
        <v>0</v>
      </c>
      <c r="F20" s="64">
        <f>SUM('[1]Re-Exports by Caricom SITC 2013'!B13:C13)/1000</f>
        <v>0</v>
      </c>
      <c r="G20" s="56">
        <f>SUM('[2]Re-Exports by Caricom SITC 2013'!B13:C13)/1000</f>
        <v>0</v>
      </c>
      <c r="H20" s="71">
        <f t="shared" si="0"/>
        <v>0</v>
      </c>
      <c r="I20" s="56">
        <f t="shared" si="1"/>
        <v>0</v>
      </c>
      <c r="J20" s="58">
        <f t="shared" si="2"/>
        <v>-0.47046000000000004</v>
      </c>
      <c r="K20" s="59">
        <f>I20-C20</f>
        <v>-50.824940000000005</v>
      </c>
    </row>
    <row r="21" spans="1:11" x14ac:dyDescent="0.25">
      <c r="A21" s="37" t="s">
        <v>24</v>
      </c>
      <c r="B21" s="50">
        <f>SUM('[1]Imports by Caricom SITC 2014'!B14:C14)/1000</f>
        <v>0</v>
      </c>
      <c r="C21" s="48">
        <f>SUM('[2]Imports by Caricom SITC 2013'!B14:C14)/1000</f>
        <v>2.09626</v>
      </c>
      <c r="D21" s="64">
        <f>SUM('[1]Exports by Caricom SITC 2014'!B14:C14)/1000</f>
        <v>0</v>
      </c>
      <c r="E21" s="56">
        <f>SUM('[2]Exports by Caricom SITC 2013'!B14:C14)/1000</f>
        <v>0</v>
      </c>
      <c r="F21" s="64">
        <f>SUM('[1]Re-Exports by Caricom SITC 2013'!B14:C14)/1000</f>
        <v>6.2542499999999999</v>
      </c>
      <c r="G21" s="56">
        <f>SUM('[2]Re-Exports by Caricom SITC 2013'!B14:C14)/1000</f>
        <v>0</v>
      </c>
      <c r="H21" s="71">
        <f t="shared" si="0"/>
        <v>6.2542499999999999</v>
      </c>
      <c r="I21" s="56">
        <f t="shared" si="1"/>
        <v>0</v>
      </c>
      <c r="J21" s="58">
        <f t="shared" si="2"/>
        <v>6.2542499999999999</v>
      </c>
      <c r="K21" s="60">
        <f>I21-C21</f>
        <v>-2.09626</v>
      </c>
    </row>
    <row r="22" spans="1:11" ht="15.75" thickBot="1" x14ac:dyDescent="0.3">
      <c r="A22" s="3" t="s">
        <v>25</v>
      </c>
      <c r="B22" s="67">
        <f t="shared" ref="B22:I22" si="3">SUM(B9:B21)</f>
        <v>7667.8541999999989</v>
      </c>
      <c r="C22" s="66">
        <f t="shared" si="3"/>
        <v>7759.4524200000014</v>
      </c>
      <c r="D22" s="67">
        <f t="shared" si="3"/>
        <v>7576.295207000001</v>
      </c>
      <c r="E22" s="66">
        <f t="shared" si="3"/>
        <v>12847.900180000002</v>
      </c>
      <c r="F22" s="67">
        <f t="shared" si="3"/>
        <v>668.58645000000001</v>
      </c>
      <c r="G22" s="66">
        <f t="shared" si="3"/>
        <v>905.6296000000001</v>
      </c>
      <c r="H22" s="67">
        <f t="shared" si="3"/>
        <v>8244.8816569999999</v>
      </c>
      <c r="I22" s="66">
        <f t="shared" si="3"/>
        <v>13753.529780000003</v>
      </c>
      <c r="J22" s="61">
        <f t="shared" ref="J22:K22" si="4">SUM(J9:J21)</f>
        <v>674.95791700000098</v>
      </c>
      <c r="K22" s="61">
        <f t="shared" si="4"/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3" t="s">
        <v>151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5">
      <c r="A2" s="233" t="s">
        <v>152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3" t="s">
        <v>146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142</v>
      </c>
    </row>
    <row r="5" spans="1:9" x14ac:dyDescent="0.25">
      <c r="A5" s="242" t="s">
        <v>4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</row>
    <row r="6" spans="1:9" x14ac:dyDescent="0.25">
      <c r="A6" s="242"/>
      <c r="B6" s="242"/>
      <c r="C6" s="242"/>
      <c r="D6" s="242" t="s">
        <v>8</v>
      </c>
      <c r="E6" s="242"/>
      <c r="F6" s="242" t="s">
        <v>9</v>
      </c>
      <c r="G6" s="242"/>
      <c r="H6" s="235" t="s">
        <v>10</v>
      </c>
      <c r="I6" s="237"/>
    </row>
    <row r="7" spans="1:9" x14ac:dyDescent="0.25">
      <c r="A7" s="5"/>
      <c r="B7" s="13" t="s">
        <v>147</v>
      </c>
      <c r="C7" s="13" t="s">
        <v>147</v>
      </c>
      <c r="D7" s="31" t="s">
        <v>147</v>
      </c>
      <c r="E7" s="32" t="s">
        <v>147</v>
      </c>
      <c r="F7" s="13" t="s">
        <v>147</v>
      </c>
      <c r="G7" s="32" t="s">
        <v>147</v>
      </c>
      <c r="H7" s="13" t="s">
        <v>147</v>
      </c>
      <c r="I7" s="32" t="s">
        <v>147</v>
      </c>
    </row>
    <row r="8" spans="1:9" x14ac:dyDescent="0.25">
      <c r="A8" s="46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</row>
    <row r="9" spans="1:9" x14ac:dyDescent="0.25">
      <c r="A9" s="25" t="s">
        <v>48</v>
      </c>
      <c r="B9" s="49">
        <f>SUM('[1]Caricom Imports by COO 14'!B3:C3)/1000</f>
        <v>4.01</v>
      </c>
      <c r="C9" s="48">
        <f>SUM('[2]Caricom Imports by COO 13'!B3:C3)/1000</f>
        <v>0</v>
      </c>
      <c r="D9" s="57">
        <f>SUM('[1]CARICOM exports by COO 13'!B3:C3)/1000</f>
        <v>34.565440000000002</v>
      </c>
      <c r="E9" s="48">
        <f>SUM('[2]CARICOM exports by COO 13'!B3:C3)/1000</f>
        <v>0</v>
      </c>
      <c r="F9" s="50">
        <f>SUM('[1]CARICOM re-exports by COO 14'!B3:C3)/1000</f>
        <v>0</v>
      </c>
      <c r="G9" s="48">
        <f>SUM('[2]CARICOM re-exports by COO 13'!B3:C3)/1000</f>
        <v>0</v>
      </c>
      <c r="H9" s="49">
        <f>F9+D9</f>
        <v>34.565440000000002</v>
      </c>
      <c r="I9" s="48">
        <f>G9+E9</f>
        <v>0</v>
      </c>
    </row>
    <row r="10" spans="1:9" x14ac:dyDescent="0.25">
      <c r="A10" s="25" t="s">
        <v>49</v>
      </c>
      <c r="B10" s="49">
        <f>SUM('[1]Caricom Imports by COO 14'!B4:C4)/1000</f>
        <v>788.35709000000008</v>
      </c>
      <c r="C10" s="48">
        <f>SUM('[2]Caricom Imports by COO 13'!B4:C4)/1000</f>
        <v>309.57763</v>
      </c>
      <c r="D10" s="57">
        <f>SUM('[1]CARICOM exports by COO 13'!B4:C4)/1000</f>
        <v>235.88225</v>
      </c>
      <c r="E10" s="48">
        <f>SUM('[2]CARICOM exports by COO 13'!B4:C4)/1000</f>
        <v>513.87527</v>
      </c>
      <c r="F10" s="50">
        <f>SUM('[1]CARICOM re-exports by COO 14'!B4:C4)/1000</f>
        <v>0.73941000000000001</v>
      </c>
      <c r="G10" s="48">
        <f>SUM('[2]CARICOM re-exports by COO 13'!B4:C4)/1000</f>
        <v>0</v>
      </c>
      <c r="H10" s="49">
        <f t="shared" ref="H10:H20" si="0">F10+D10</f>
        <v>236.62165999999999</v>
      </c>
      <c r="I10" s="48">
        <f t="shared" ref="I10:I20" si="1">G10+E10</f>
        <v>513.87527</v>
      </c>
    </row>
    <row r="11" spans="1:9" x14ac:dyDescent="0.25">
      <c r="A11" s="25" t="s">
        <v>50</v>
      </c>
      <c r="B11" s="49">
        <f>SUM('[1]Caricom Imports by COO 14'!B5:C5)/1000</f>
        <v>251.05563000000001</v>
      </c>
      <c r="C11" s="48">
        <f>SUM('[2]Caricom Imports by COO 13'!B5:C5)/1000</f>
        <v>169.71410999999998</v>
      </c>
      <c r="D11" s="57">
        <f>SUM('[1]CARICOM exports by COO 13'!B5:C5)/1000</f>
        <v>0</v>
      </c>
      <c r="E11" s="48">
        <f>SUM('[2]CARICOM exports by COO 13'!B5:C5)/1000</f>
        <v>0</v>
      </c>
      <c r="F11" s="50">
        <f>SUM('[1]CARICOM re-exports by COO 14'!B5:C5)/1000</f>
        <v>15.84</v>
      </c>
      <c r="G11" s="48">
        <f>SUM('[2]CARICOM re-exports by COO 13'!B5:C5)/1000</f>
        <v>0</v>
      </c>
      <c r="H11" s="49">
        <f t="shared" si="0"/>
        <v>15.84</v>
      </c>
      <c r="I11" s="48">
        <f t="shared" si="1"/>
        <v>0</v>
      </c>
    </row>
    <row r="12" spans="1:9" x14ac:dyDescent="0.25">
      <c r="A12" s="25" t="s">
        <v>51</v>
      </c>
      <c r="B12" s="49">
        <f>SUM('[1]Caricom Imports by COO 14'!B6:C6)/1000</f>
        <v>132.27134000000001</v>
      </c>
      <c r="C12" s="48">
        <f>SUM('[2]Caricom Imports by COO 13'!B6:C6)/1000</f>
        <v>0.155</v>
      </c>
      <c r="D12" s="57">
        <f>SUM('[1]CARICOM exports by COO 13'!B6:C6)/1000</f>
        <v>0</v>
      </c>
      <c r="E12" s="48">
        <f>SUM('[2]CARICOM exports by COO 13'!B6:C6)/1000</f>
        <v>0</v>
      </c>
      <c r="F12" s="50">
        <f>SUM('[1]CARICOM re-exports by COO 14'!B6:C6)/1000</f>
        <v>6.0525000000000002</v>
      </c>
      <c r="G12" s="48">
        <f>SUM('[2]CARICOM re-exports by COO 13'!B6:C6)/1000</f>
        <v>0</v>
      </c>
      <c r="H12" s="49">
        <f t="shared" si="0"/>
        <v>6.0525000000000002</v>
      </c>
      <c r="I12" s="48">
        <f t="shared" si="1"/>
        <v>0</v>
      </c>
    </row>
    <row r="13" spans="1:9" x14ac:dyDescent="0.25">
      <c r="A13" s="25" t="s">
        <v>52</v>
      </c>
      <c r="B13" s="49">
        <f>SUM('[1]Caricom Imports by COO 14'!B7:C7)/1000</f>
        <v>498.31162999999998</v>
      </c>
      <c r="C13" s="48">
        <f>SUM('[2]Caricom Imports by COO 13'!B7:C7)/1000</f>
        <v>153.06921</v>
      </c>
      <c r="D13" s="57">
        <f>SUM('[1]CARICOM exports by COO 13'!B7:C7)/1000</f>
        <v>1649.3367800000001</v>
      </c>
      <c r="E13" s="48">
        <f>SUM('[2]CARICOM exports by COO 13'!B7:C7)/1000</f>
        <v>2129.1812199999999</v>
      </c>
      <c r="F13" s="50">
        <f>SUM('[1]CARICOM re-exports by COO 14'!B7:C7)/1000</f>
        <v>0</v>
      </c>
      <c r="G13" s="48">
        <f>SUM('[2]CARICOM re-exports by COO 13'!B7:C7)/1000</f>
        <v>0</v>
      </c>
      <c r="H13" s="49">
        <f t="shared" si="0"/>
        <v>1649.3367800000001</v>
      </c>
      <c r="I13" s="48">
        <f t="shared" si="1"/>
        <v>2129.1812199999999</v>
      </c>
    </row>
    <row r="14" spans="1:9" x14ac:dyDescent="0.25">
      <c r="A14" s="25" t="s">
        <v>53</v>
      </c>
      <c r="B14" s="49">
        <f>SUM('[1]Caricom Imports by COO 14'!B8:C8)/1000</f>
        <v>0</v>
      </c>
      <c r="C14" s="48">
        <f>SUM('[2]Caricom Imports by COO 13'!B8:C8)/1000</f>
        <v>2.5180000000000001E-2</v>
      </c>
      <c r="D14" s="57">
        <f>SUM('[1]CARICOM exports by COO 13'!B8:C8)/1000</f>
        <v>0</v>
      </c>
      <c r="E14" s="48">
        <f>SUM('[2]CARICOM exports by COO 13'!B8:C8)/1000</f>
        <v>0</v>
      </c>
      <c r="F14" s="50">
        <f>SUM('[1]CARICOM re-exports by COO 14'!B8:C8)/1000</f>
        <v>0</v>
      </c>
      <c r="G14" s="48">
        <f>SUM('[2]CARICOM re-exports by COO 13'!B8:C8)/1000</f>
        <v>0</v>
      </c>
      <c r="H14" s="49">
        <f t="shared" si="0"/>
        <v>0</v>
      </c>
      <c r="I14" s="48">
        <f t="shared" si="1"/>
        <v>0</v>
      </c>
    </row>
    <row r="15" spans="1:9" x14ac:dyDescent="0.25">
      <c r="A15" s="25" t="s">
        <v>54</v>
      </c>
      <c r="B15" s="49">
        <f>SUM('[1]Caricom Imports by COO 14'!B9:C9)/1000</f>
        <v>2658.18867</v>
      </c>
      <c r="C15" s="48">
        <f>SUM('[2]Caricom Imports by COO 13'!B9:C9)/1000</f>
        <v>2680.9579399999998</v>
      </c>
      <c r="D15" s="57">
        <f>SUM('[1]CARICOM exports by COO 13'!B9:C9)/1000</f>
        <v>3572.4737939999995</v>
      </c>
      <c r="E15" s="48">
        <f>SUM('[2]CARICOM exports by COO 13'!B9:C9)/1000</f>
        <v>3344.00252</v>
      </c>
      <c r="F15" s="50">
        <f>SUM('[1]CARICOM re-exports by COO 14'!B9:C9)/1000</f>
        <v>645.75279</v>
      </c>
      <c r="G15" s="48">
        <f>SUM('[2]CARICOM re-exports by COO 13'!B9:C9)/1000</f>
        <v>878.91468000000009</v>
      </c>
      <c r="H15" s="49">
        <f t="shared" si="0"/>
        <v>4218.226584</v>
      </c>
      <c r="I15" s="48">
        <f t="shared" si="1"/>
        <v>4222.9171999999999</v>
      </c>
    </row>
    <row r="16" spans="1:9" x14ac:dyDescent="0.25">
      <c r="A16" s="25" t="s">
        <v>153</v>
      </c>
      <c r="B16" s="49">
        <f>SUM('[1]Caricom Imports by COO 14'!B10:C10)/1000</f>
        <v>194.8905</v>
      </c>
      <c r="C16" s="48">
        <f>SUM('[2]Caricom Imports by COO 13'!B10:C10)/1000</f>
        <v>0</v>
      </c>
      <c r="D16" s="57">
        <f>SUM('[1]CARICOM exports by COO 13'!B10:C10)/1000</f>
        <v>0</v>
      </c>
      <c r="E16" s="48">
        <f>SUM('[2]CARICOM exports by COO 13'!B10:C10)/1000</f>
        <v>0</v>
      </c>
      <c r="F16" s="50">
        <f>SUM('[1]CARICOM re-exports by COO 14'!B10:C10)/1000</f>
        <v>0.20175000000000001</v>
      </c>
      <c r="G16" s="48">
        <f>SUM('[2]CARICOM re-exports by COO 13'!B10:C10)/1000</f>
        <v>0</v>
      </c>
      <c r="H16" s="49">
        <f t="shared" si="0"/>
        <v>0.20175000000000001</v>
      </c>
      <c r="I16" s="48">
        <f t="shared" si="1"/>
        <v>0</v>
      </c>
    </row>
    <row r="17" spans="1:9" x14ac:dyDescent="0.25">
      <c r="A17" s="25" t="s">
        <v>154</v>
      </c>
      <c r="B17" s="49">
        <f>SUM('[1]Caricom Imports by COO 14'!B11:C11)/1000</f>
        <v>395.66922</v>
      </c>
      <c r="C17" s="48">
        <f>SUM('[2]Caricom Imports by COO 13'!B11:C11)/1000</f>
        <v>653.43346999999994</v>
      </c>
      <c r="D17" s="57">
        <f>SUM('[1]CARICOM exports by COO 13'!B11:C11)/1000</f>
        <v>2.74255</v>
      </c>
      <c r="E17" s="48">
        <f>SUM('[2]CARICOM exports by COO 13'!B11:C11)/1000</f>
        <v>0</v>
      </c>
      <c r="F17" s="50">
        <f>SUM('[1]CARICOM re-exports by COO 14'!B11:C11)/1000</f>
        <v>0</v>
      </c>
      <c r="G17" s="48">
        <f>SUM('[2]CARICOM re-exports by COO 13'!B11:C11)/1000</f>
        <v>5.73292</v>
      </c>
      <c r="H17" s="49">
        <f t="shared" si="0"/>
        <v>2.74255</v>
      </c>
      <c r="I17" s="48">
        <f t="shared" si="1"/>
        <v>5.73292</v>
      </c>
    </row>
    <row r="18" spans="1:9" x14ac:dyDescent="0.25">
      <c r="A18" s="25" t="s">
        <v>57</v>
      </c>
      <c r="B18" s="49">
        <f>SUM('[1]Caricom Imports by COO 14'!B12:C12)/1000</f>
        <v>0</v>
      </c>
      <c r="C18" s="48">
        <f>SUM('[2]Caricom Imports by COO 13'!B12:C12)/1000</f>
        <v>0</v>
      </c>
      <c r="D18" s="57">
        <f>SUM('[1]CARICOM exports by COO 13'!B12:C12)/1000</f>
        <v>0</v>
      </c>
      <c r="E18" s="48">
        <f>SUM('[2]CARICOM exports by COO 13'!B12:C12)/1000</f>
        <v>0</v>
      </c>
      <c r="F18" s="50">
        <f>SUM('[1]CARICOM re-exports by COO 14'!B12:C12)/1000</f>
        <v>0</v>
      </c>
      <c r="G18" s="48">
        <f>SUM('[2]CARICOM re-exports by COO 13'!B12:C12)/1000</f>
        <v>0</v>
      </c>
      <c r="H18" s="49"/>
      <c r="I18" s="48"/>
    </row>
    <row r="19" spans="1:9" x14ac:dyDescent="0.25">
      <c r="A19" s="25" t="s">
        <v>155</v>
      </c>
      <c r="B19" s="49">
        <f>SUM('[1]Caricom Imports by COO 14'!B13:C13)/1000</f>
        <v>14.68961</v>
      </c>
      <c r="C19" s="48">
        <f>SUM('[2]Caricom Imports by COO 13'!B13:C13)/1000</f>
        <v>0</v>
      </c>
      <c r="D19" s="57">
        <f>SUM('[1]CARICOM exports by COO 13'!B13:C13)/1000</f>
        <v>427.10861</v>
      </c>
      <c r="E19" s="48">
        <f>SUM('[2]CARICOM exports by COO 13'!B13:C13)/1000</f>
        <v>180.77227999999999</v>
      </c>
      <c r="F19" s="50">
        <f>SUM('[1]CARICOM re-exports by COO 14'!B13:C13)/1000</f>
        <v>0</v>
      </c>
      <c r="G19" s="48">
        <f>SUM('[2]CARICOM re-exports by COO 13'!B13:C13)/1000</f>
        <v>0</v>
      </c>
      <c r="H19" s="49">
        <f t="shared" si="0"/>
        <v>427.10861</v>
      </c>
      <c r="I19" s="48">
        <f t="shared" si="1"/>
        <v>180.77227999999999</v>
      </c>
    </row>
    <row r="20" spans="1:9" x14ac:dyDescent="0.25">
      <c r="A20" s="25" t="s">
        <v>59</v>
      </c>
      <c r="B20" s="49">
        <f>SUM('[1]Caricom Imports by COO 14'!B14:C14)/1000</f>
        <v>2730.4105099999997</v>
      </c>
      <c r="C20" s="48">
        <f>SUM('[2]Caricom Imports by COO 13'!B14:C14)/1000</f>
        <v>3792.5198799999998</v>
      </c>
      <c r="D20" s="57">
        <f>SUM('[1]CARICOM exports by COO 13'!B14:C14)/1000</f>
        <v>1654.185782</v>
      </c>
      <c r="E20" s="48">
        <f>SUM('[2]CARICOM exports by COO 13'!B14:C14)/1000</f>
        <v>6680.0689000000002</v>
      </c>
      <c r="F20" s="50">
        <f>SUM('[1]CARICOM re-exports by COO 14'!B14:C14)/1000</f>
        <v>0</v>
      </c>
      <c r="G20" s="48">
        <f>SUM('[2]CARICOM re-exports by COO 13'!B14:C14)/1000</f>
        <v>20.981999999999999</v>
      </c>
      <c r="H20" s="49">
        <f t="shared" si="0"/>
        <v>1654.185782</v>
      </c>
      <c r="I20" s="48">
        <f t="shared" si="1"/>
        <v>6701.0509000000002</v>
      </c>
    </row>
    <row r="21" spans="1:9" ht="15.75" hidden="1" thickBot="1" x14ac:dyDescent="0.3">
      <c r="A21" s="72" t="s">
        <v>60</v>
      </c>
      <c r="B21" s="49">
        <f>SUM('[1]Caricom Imports by COO 14'!B15:C15)/1000</f>
        <v>0</v>
      </c>
      <c r="C21" s="48">
        <f>SUM('[2]Caricom Imports by COO 13'!B15:C15)/1000</f>
        <v>0</v>
      </c>
      <c r="D21" s="57">
        <f>SUM('[1]CARICOM exports by COO 13'!B15:C15)/1000</f>
        <v>0</v>
      </c>
      <c r="E21" s="48">
        <f>SUM('[2]CARICOM exports by COO 13'!B15:C15)/1000</f>
        <v>0</v>
      </c>
      <c r="F21" s="50">
        <f>SUM('[1]CARICOM re-exports by COO 14'!B15:C15)/1000</f>
        <v>0</v>
      </c>
      <c r="G21" s="48">
        <f>SUM('[2]CARICOM re-exports by COO 13'!B15:C15)/1000</f>
        <v>0</v>
      </c>
      <c r="H21" s="49"/>
      <c r="I21" s="48"/>
    </row>
    <row r="22" spans="1:9" ht="15.75" thickBot="1" x14ac:dyDescent="0.3">
      <c r="A22" s="11" t="s">
        <v>10</v>
      </c>
      <c r="B22" s="65">
        <f t="shared" ref="B22:I22" si="2">SUM(B9:B20)</f>
        <v>7667.8541999999998</v>
      </c>
      <c r="C22" s="66">
        <f t="shared" si="2"/>
        <v>7759.4524199999996</v>
      </c>
      <c r="D22" s="65">
        <f t="shared" si="2"/>
        <v>7576.2952060000007</v>
      </c>
      <c r="E22" s="66">
        <f t="shared" si="2"/>
        <v>12847.90019</v>
      </c>
      <c r="F22" s="67">
        <f t="shared" si="2"/>
        <v>668.5864499999999</v>
      </c>
      <c r="G22" s="66">
        <f t="shared" si="2"/>
        <v>905.6296000000001</v>
      </c>
      <c r="H22" s="67">
        <f t="shared" si="2"/>
        <v>8244.8816560000014</v>
      </c>
      <c r="I22" s="66">
        <f t="shared" si="2"/>
        <v>13753.529790000001</v>
      </c>
    </row>
    <row r="23" spans="1:9" ht="15.75" thickTop="1" x14ac:dyDescent="0.25">
      <c r="A23" s="1" t="s">
        <v>26</v>
      </c>
      <c r="B23" s="16"/>
      <c r="C23" s="16"/>
      <c r="D23" s="16"/>
      <c r="E23" s="16"/>
      <c r="F23" s="16"/>
      <c r="G23" s="16"/>
    </row>
    <row r="24" spans="1:9" x14ac:dyDescent="0.25">
      <c r="A24" s="1" t="s">
        <v>156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B26" s="64"/>
      <c r="C26" s="64"/>
      <c r="D26" s="64"/>
      <c r="E26" s="64"/>
      <c r="F26" s="64"/>
      <c r="G26" s="64"/>
      <c r="H26" s="64"/>
      <c r="I26" s="64"/>
    </row>
    <row r="27" spans="1:9" x14ac:dyDescent="0.25">
      <c r="B27" s="4"/>
      <c r="C27" s="4"/>
      <c r="D27" s="4"/>
      <c r="E27" s="4"/>
      <c r="F27" s="4"/>
      <c r="G27" s="4"/>
      <c r="H27" s="4"/>
      <c r="I27" s="4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P9" sqref="A1:XFD1048576"/>
    </sheetView>
  </sheetViews>
  <sheetFormatPr defaultRowHeight="15" x14ac:dyDescent="0.25"/>
  <cols>
    <col min="1" max="1" width="26.140625" customWidth="1"/>
    <col min="2" max="2" width="15.85546875" bestFit="1" customWidth="1"/>
    <col min="3" max="3" width="15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3" t="s">
        <v>140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3" t="s">
        <v>1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3" t="s">
        <v>157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18" t="s">
        <v>3</v>
      </c>
    </row>
    <row r="5" spans="1:11" x14ac:dyDescent="0.25">
      <c r="A5" s="239" t="s">
        <v>4</v>
      </c>
      <c r="B5" s="243" t="s">
        <v>5</v>
      </c>
      <c r="C5" s="244"/>
      <c r="D5" s="242" t="s">
        <v>6</v>
      </c>
      <c r="E5" s="242"/>
      <c r="F5" s="242"/>
      <c r="G5" s="242"/>
      <c r="H5" s="242"/>
      <c r="I5" s="242"/>
      <c r="J5" s="243" t="s">
        <v>7</v>
      </c>
      <c r="K5" s="244"/>
    </row>
    <row r="6" spans="1:11" x14ac:dyDescent="0.25">
      <c r="A6" s="240"/>
      <c r="B6" s="249"/>
      <c r="C6" s="255"/>
      <c r="D6" s="242" t="s">
        <v>8</v>
      </c>
      <c r="E6" s="242"/>
      <c r="F6" s="242" t="s">
        <v>9</v>
      </c>
      <c r="G6" s="242"/>
      <c r="H6" s="236" t="s">
        <v>10</v>
      </c>
      <c r="I6" s="237"/>
      <c r="J6" s="249"/>
      <c r="K6" s="250"/>
    </row>
    <row r="7" spans="1:11" x14ac:dyDescent="0.25">
      <c r="A7" s="30"/>
      <c r="B7" s="13" t="s">
        <v>158</v>
      </c>
      <c r="C7" s="32" t="s">
        <v>158</v>
      </c>
      <c r="D7" s="13" t="s">
        <v>158</v>
      </c>
      <c r="E7" s="32" t="s">
        <v>158</v>
      </c>
      <c r="F7" s="13" t="s">
        <v>158</v>
      </c>
      <c r="G7" s="32" t="s">
        <v>158</v>
      </c>
      <c r="H7" s="13" t="s">
        <v>158</v>
      </c>
      <c r="I7" s="32" t="s">
        <v>158</v>
      </c>
      <c r="J7" s="13" t="s">
        <v>158</v>
      </c>
      <c r="K7" s="32" t="s">
        <v>158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49">
        <v>114390.98540999999</v>
      </c>
      <c r="C9" s="50">
        <v>115652.00802000001</v>
      </c>
      <c r="D9" s="49">
        <v>100738.692824</v>
      </c>
      <c r="E9" s="48">
        <v>105750.519134</v>
      </c>
      <c r="F9" s="64">
        <v>125.81187</v>
      </c>
      <c r="G9" s="48">
        <v>389.54823999999996</v>
      </c>
      <c r="H9" s="64">
        <v>100864.504694</v>
      </c>
      <c r="I9" s="52">
        <v>106140.06737400001</v>
      </c>
      <c r="J9" s="51">
        <v>-13526.480715999991</v>
      </c>
      <c r="K9" s="52">
        <v>-9511.9406460000027</v>
      </c>
    </row>
    <row r="10" spans="1:11" x14ac:dyDescent="0.25">
      <c r="A10" s="37" t="s">
        <v>12</v>
      </c>
      <c r="B10" s="49">
        <v>23605.259469999997</v>
      </c>
      <c r="C10" s="50">
        <v>18263.223300000001</v>
      </c>
      <c r="D10" s="49">
        <v>384.56653</v>
      </c>
      <c r="E10" s="48">
        <v>655.97531000000004</v>
      </c>
      <c r="F10" s="64">
        <v>647.54382999999996</v>
      </c>
      <c r="G10" s="48">
        <v>145.18369000000001</v>
      </c>
      <c r="H10" s="64">
        <v>1032.1103599999999</v>
      </c>
      <c r="I10" s="52">
        <v>801.15900000000011</v>
      </c>
      <c r="J10" s="53">
        <v>-22573.149109999998</v>
      </c>
      <c r="K10" s="54">
        <v>-17462.064300000002</v>
      </c>
    </row>
    <row r="11" spans="1:11" x14ac:dyDescent="0.25">
      <c r="A11" s="37" t="s">
        <v>13</v>
      </c>
      <c r="B11" s="49">
        <v>19981.08743</v>
      </c>
      <c r="C11" s="50">
        <v>17050.814689999999</v>
      </c>
      <c r="D11" s="49">
        <v>966.93965000000003</v>
      </c>
      <c r="E11" s="48">
        <v>1550.6625499999998</v>
      </c>
      <c r="F11" s="64">
        <v>87.768110000000007</v>
      </c>
      <c r="G11" s="48">
        <v>244.70622</v>
      </c>
      <c r="H11" s="64">
        <v>1054.70776</v>
      </c>
      <c r="I11" s="52">
        <v>1795.3687699999998</v>
      </c>
      <c r="J11" s="53">
        <v>-18926.379669999998</v>
      </c>
      <c r="K11" s="54">
        <v>-15255.44592</v>
      </c>
    </row>
    <row r="12" spans="1:11" x14ac:dyDescent="0.25">
      <c r="A12" s="37" t="s">
        <v>14</v>
      </c>
      <c r="B12" s="49">
        <v>167976.68605300001</v>
      </c>
      <c r="C12" s="50">
        <v>129788.679453</v>
      </c>
      <c r="D12" s="49">
        <v>3.0375000000000001</v>
      </c>
      <c r="E12" s="48">
        <v>22.340499999999999</v>
      </c>
      <c r="F12" s="64">
        <v>20759.191999999999</v>
      </c>
      <c r="G12" s="48">
        <v>19285.21833</v>
      </c>
      <c r="H12" s="64">
        <v>20762.229499999998</v>
      </c>
      <c r="I12" s="52">
        <v>19307.558829999998</v>
      </c>
      <c r="J12" s="53">
        <v>-147214.45655300003</v>
      </c>
      <c r="K12" s="54">
        <v>-110481.12062300001</v>
      </c>
    </row>
    <row r="13" spans="1:11" x14ac:dyDescent="0.25">
      <c r="A13" s="37" t="s">
        <v>15</v>
      </c>
      <c r="B13" s="49">
        <v>12292.50288</v>
      </c>
      <c r="C13" s="50">
        <v>11378.367189999999</v>
      </c>
      <c r="D13" s="49">
        <v>3402.6368200000002</v>
      </c>
      <c r="E13" s="48">
        <v>4045.5683499999996</v>
      </c>
      <c r="F13" s="64">
        <v>0</v>
      </c>
      <c r="G13" s="48">
        <v>4.6500000000000004</v>
      </c>
      <c r="H13" s="64">
        <v>3402.6368200000002</v>
      </c>
      <c r="I13" s="52">
        <v>4050.2183499999996</v>
      </c>
      <c r="J13" s="53">
        <v>-8889.8660600000003</v>
      </c>
      <c r="K13" s="54">
        <v>-7328.1488399999998</v>
      </c>
    </row>
    <row r="14" spans="1:11" x14ac:dyDescent="0.25">
      <c r="A14" s="37" t="s">
        <v>16</v>
      </c>
      <c r="B14" s="49">
        <v>92841.335400000011</v>
      </c>
      <c r="C14" s="50">
        <v>84118.377960000013</v>
      </c>
      <c r="D14" s="49">
        <v>246.32013000000001</v>
      </c>
      <c r="E14" s="48">
        <v>326.72404999999998</v>
      </c>
      <c r="F14" s="64">
        <v>607.31417999999996</v>
      </c>
      <c r="G14" s="48">
        <v>610.14277000000004</v>
      </c>
      <c r="H14" s="64">
        <v>853.63430999999991</v>
      </c>
      <c r="I14" s="52">
        <v>936.86681999999996</v>
      </c>
      <c r="J14" s="53">
        <v>-91987.701090000017</v>
      </c>
      <c r="K14" s="54">
        <v>-83181.511140000017</v>
      </c>
    </row>
    <row r="15" spans="1:11" x14ac:dyDescent="0.25">
      <c r="A15" s="37" t="s">
        <v>17</v>
      </c>
      <c r="B15" s="49">
        <v>156140.41161000001</v>
      </c>
      <c r="C15" s="50">
        <v>131400.44738</v>
      </c>
      <c r="D15" s="49">
        <v>2016.3287700000001</v>
      </c>
      <c r="E15" s="48">
        <v>3843.2852600000001</v>
      </c>
      <c r="F15" s="64">
        <v>893.00218999999993</v>
      </c>
      <c r="G15" s="48">
        <v>2840.4834599999995</v>
      </c>
      <c r="H15" s="64">
        <v>2909.3309600000002</v>
      </c>
      <c r="I15" s="52">
        <v>6683.76872</v>
      </c>
      <c r="J15" s="53">
        <v>-153231.08065000002</v>
      </c>
      <c r="K15" s="54">
        <v>-124716.67866000001</v>
      </c>
    </row>
    <row r="16" spans="1:11" x14ac:dyDescent="0.25">
      <c r="A16" s="37" t="s">
        <v>18</v>
      </c>
      <c r="B16" s="49">
        <v>269482.60807000002</v>
      </c>
      <c r="C16" s="50">
        <v>222746.69047999999</v>
      </c>
      <c r="D16" s="49">
        <v>152.47255999999999</v>
      </c>
      <c r="E16" s="48">
        <v>157.36500000000001</v>
      </c>
      <c r="F16" s="64">
        <v>9624.8536700000004</v>
      </c>
      <c r="G16" s="48">
        <v>3976.4776400000001</v>
      </c>
      <c r="H16" s="64">
        <v>9777.3262300000006</v>
      </c>
      <c r="I16" s="52">
        <v>4133.8426399999998</v>
      </c>
      <c r="J16" s="53">
        <v>-259705.28184000001</v>
      </c>
      <c r="K16" s="54">
        <v>-218612.84784</v>
      </c>
    </row>
    <row r="17" spans="1:11" x14ac:dyDescent="0.25">
      <c r="A17" s="37" t="s">
        <v>19</v>
      </c>
      <c r="B17" s="49">
        <v>85710.494390000007</v>
      </c>
      <c r="C17" s="50">
        <v>67398.053750000006</v>
      </c>
      <c r="D17" s="49">
        <v>279.35396999999995</v>
      </c>
      <c r="E17" s="48">
        <v>246.46809000000002</v>
      </c>
      <c r="F17" s="64">
        <v>1367.1240500000001</v>
      </c>
      <c r="G17" s="48">
        <v>1923.4339399999999</v>
      </c>
      <c r="H17" s="64">
        <v>1646.47802</v>
      </c>
      <c r="I17" s="52">
        <v>2169.9020299999997</v>
      </c>
      <c r="J17" s="53">
        <v>-84064.016370000012</v>
      </c>
      <c r="K17" s="54">
        <v>-65228.151720000009</v>
      </c>
    </row>
    <row r="18" spans="1:11" x14ac:dyDescent="0.25">
      <c r="A18" s="37" t="s">
        <v>20</v>
      </c>
      <c r="B18" s="49">
        <v>0</v>
      </c>
      <c r="C18" s="50">
        <v>0</v>
      </c>
      <c r="D18" s="49">
        <v>0</v>
      </c>
      <c r="E18" s="48">
        <v>0</v>
      </c>
      <c r="F18" s="64">
        <v>0</v>
      </c>
      <c r="G18" s="48">
        <v>0</v>
      </c>
      <c r="H18" s="64">
        <v>0</v>
      </c>
      <c r="I18" s="52">
        <v>0</v>
      </c>
      <c r="J18" s="53">
        <v>0</v>
      </c>
      <c r="K18" s="54">
        <v>0</v>
      </c>
    </row>
    <row r="19" spans="1:11" x14ac:dyDescent="0.25">
      <c r="A19" s="37" t="s">
        <v>21</v>
      </c>
      <c r="B19" s="49">
        <v>120769.97164</v>
      </c>
      <c r="C19" s="50">
        <v>104424.99188999999</v>
      </c>
      <c r="D19" s="49">
        <v>0</v>
      </c>
      <c r="E19" s="48">
        <v>0</v>
      </c>
      <c r="F19" s="64">
        <v>5193.14012</v>
      </c>
      <c r="G19" s="48">
        <v>9519.4919000000009</v>
      </c>
      <c r="H19" s="64">
        <v>5193.14012</v>
      </c>
      <c r="I19" s="52">
        <v>9519.4919000000009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49">
        <v>10580.05666</v>
      </c>
      <c r="C20" s="50">
        <v>10958.260330000001</v>
      </c>
      <c r="D20" s="49">
        <v>0</v>
      </c>
      <c r="E20" s="48">
        <v>0</v>
      </c>
      <c r="F20" s="64">
        <v>0</v>
      </c>
      <c r="G20" s="48">
        <v>0</v>
      </c>
      <c r="H20" s="64">
        <v>0</v>
      </c>
      <c r="I20" s="52">
        <v>0</v>
      </c>
      <c r="J20" s="53">
        <v>-10580.05666</v>
      </c>
      <c r="K20" s="54">
        <v>-10958.260330000001</v>
      </c>
    </row>
    <row r="21" spans="1:11" x14ac:dyDescent="0.25">
      <c r="A21" s="37" t="s">
        <v>24</v>
      </c>
      <c r="B21" s="49">
        <v>1267.14975</v>
      </c>
      <c r="C21" s="50">
        <v>1139.3541200000002</v>
      </c>
      <c r="D21" s="49">
        <v>0</v>
      </c>
      <c r="E21" s="48">
        <v>0</v>
      </c>
      <c r="F21" s="64">
        <v>321.03659999999996</v>
      </c>
      <c r="G21" s="48">
        <v>438.55500999999998</v>
      </c>
      <c r="H21" s="64">
        <v>321.03659999999996</v>
      </c>
      <c r="I21" s="52">
        <v>438.55500999999998</v>
      </c>
      <c r="J21" s="158">
        <v>-946.11315000000013</v>
      </c>
      <c r="K21" s="159">
        <v>-700.79911000000016</v>
      </c>
    </row>
    <row r="22" spans="1:11" ht="15.75" thickBot="1" x14ac:dyDescent="0.3">
      <c r="A22" s="3" t="s">
        <v>25</v>
      </c>
      <c r="B22" s="160">
        <v>1075038.5487630002</v>
      </c>
      <c r="C22" s="161">
        <v>914319.2685629999</v>
      </c>
      <c r="D22" s="67">
        <v>108190.34875399998</v>
      </c>
      <c r="E22" s="115">
        <v>116598.90824400001</v>
      </c>
      <c r="F22" s="65">
        <v>39626.786620000006</v>
      </c>
      <c r="G22" s="115">
        <v>39377.891199999998</v>
      </c>
      <c r="H22" s="65">
        <v>147817.135374</v>
      </c>
      <c r="I22" s="115">
        <v>155976.79944399997</v>
      </c>
      <c r="J22" s="61">
        <v>-811644.5818690001</v>
      </c>
      <c r="K22" s="61">
        <v>-663436.96912900009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E24" s="166"/>
      <c r="J24" s="38"/>
      <c r="K24" s="38"/>
    </row>
    <row r="25" spans="1:11" x14ac:dyDescent="0.25">
      <c r="A25" s="1" t="s">
        <v>28</v>
      </c>
      <c r="D25" s="16"/>
      <c r="E25" s="169"/>
      <c r="F25" s="16"/>
      <c r="H25" s="16"/>
      <c r="I25" s="16"/>
      <c r="J25" s="20"/>
    </row>
    <row r="26" spans="1:11" x14ac:dyDescent="0.25">
      <c r="D26" s="4"/>
      <c r="E26" s="4"/>
      <c r="F26" s="4"/>
      <c r="G26" s="4"/>
      <c r="H26" s="16"/>
      <c r="I26" s="16"/>
      <c r="J26" s="20"/>
      <c r="K26" s="20"/>
    </row>
    <row r="27" spans="1:11" x14ac:dyDescent="0.25">
      <c r="A27" s="124"/>
      <c r="B27" s="167"/>
      <c r="C27" s="167"/>
    </row>
    <row r="28" spans="1:11" x14ac:dyDescent="0.25">
      <c r="A28" s="124"/>
      <c r="B28" s="12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zoomScaleNormal="100" zoomScaleSheetLayoutView="110" workbookViewId="0">
      <selection activeCell="Q10" sqref="A1:XFD1048576"/>
    </sheetView>
  </sheetViews>
  <sheetFormatPr defaultRowHeight="15" x14ac:dyDescent="0.25"/>
  <cols>
    <col min="1" max="1" width="23.7109375" customWidth="1"/>
    <col min="2" max="3" width="15.28515625" bestFit="1" customWidth="1"/>
    <col min="4" max="9" width="12.85546875" customWidth="1"/>
  </cols>
  <sheetData>
    <row r="1" spans="1:9" x14ac:dyDescent="0.25">
      <c r="A1" s="233" t="s">
        <v>145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5">
      <c r="A2" s="233" t="s">
        <v>30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3" t="s">
        <v>157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42" t="s">
        <v>31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</row>
    <row r="6" spans="1:9" x14ac:dyDescent="0.25">
      <c r="A6" s="242"/>
      <c r="B6" s="242"/>
      <c r="C6" s="242"/>
      <c r="D6" s="242" t="s">
        <v>8</v>
      </c>
      <c r="E6" s="242"/>
      <c r="F6" s="237" t="s">
        <v>9</v>
      </c>
      <c r="G6" s="242"/>
      <c r="H6" s="237" t="s">
        <v>10</v>
      </c>
      <c r="I6" s="242"/>
    </row>
    <row r="7" spans="1:9" x14ac:dyDescent="0.25">
      <c r="A7" s="39"/>
      <c r="B7" s="13" t="s">
        <v>158</v>
      </c>
      <c r="C7" s="32" t="s">
        <v>158</v>
      </c>
      <c r="D7" s="13" t="s">
        <v>158</v>
      </c>
      <c r="E7" s="32" t="s">
        <v>158</v>
      </c>
      <c r="F7" s="13" t="s">
        <v>158</v>
      </c>
      <c r="G7" s="32" t="s">
        <v>158</v>
      </c>
      <c r="H7" s="13" t="s">
        <v>158</v>
      </c>
      <c r="I7" s="32" t="s">
        <v>158</v>
      </c>
    </row>
    <row r="8" spans="1:9" x14ac:dyDescent="0.25">
      <c r="A8" s="40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25">
      <c r="A9" s="43" t="s">
        <v>32</v>
      </c>
      <c r="B9" s="49">
        <v>476121.59126300004</v>
      </c>
      <c r="C9" s="48">
        <v>386428.06717299996</v>
      </c>
      <c r="D9" s="116">
        <v>30970.884764999999</v>
      </c>
      <c r="E9" s="48">
        <v>16641.894683999999</v>
      </c>
      <c r="F9" s="50">
        <v>31394.85382</v>
      </c>
      <c r="G9" s="50">
        <v>24332.166129999998</v>
      </c>
      <c r="H9" s="49">
        <v>62365.738584999999</v>
      </c>
      <c r="I9" s="48">
        <v>40974.060813999997</v>
      </c>
    </row>
    <row r="10" spans="1:9" x14ac:dyDescent="0.25">
      <c r="A10" s="43" t="s">
        <v>33</v>
      </c>
      <c r="B10" s="49">
        <v>92076.713969999997</v>
      </c>
      <c r="C10" s="48">
        <v>82500.340810000009</v>
      </c>
      <c r="D10" s="116">
        <v>4453.7307499999997</v>
      </c>
      <c r="E10" s="48">
        <v>6114.7232400000003</v>
      </c>
      <c r="F10" s="50">
        <v>368.93273999999997</v>
      </c>
      <c r="G10" s="50">
        <v>282.83380999999997</v>
      </c>
      <c r="H10" s="49">
        <v>4822.6634899999999</v>
      </c>
      <c r="I10" s="48">
        <v>6397.5570500000003</v>
      </c>
    </row>
    <row r="11" spans="1:9" x14ac:dyDescent="0.25">
      <c r="A11" s="43" t="s">
        <v>34</v>
      </c>
      <c r="B11" s="49">
        <v>10320.818229999999</v>
      </c>
      <c r="C11" s="48">
        <v>8116.4032300000008</v>
      </c>
      <c r="D11" s="116">
        <v>11695.178961</v>
      </c>
      <c r="E11" s="48">
        <v>39270.786102999999</v>
      </c>
      <c r="F11" s="50">
        <v>386.91913</v>
      </c>
      <c r="G11" s="50">
        <v>2202.2310299999999</v>
      </c>
      <c r="H11" s="49">
        <v>12082.098091</v>
      </c>
      <c r="I11" s="48">
        <v>41473.017133000001</v>
      </c>
    </row>
    <row r="12" spans="1:9" x14ac:dyDescent="0.25">
      <c r="A12" s="43" t="s">
        <v>35</v>
      </c>
      <c r="B12" s="49">
        <v>40496.065280000003</v>
      </c>
      <c r="C12" s="48">
        <v>32055.62573</v>
      </c>
      <c r="D12" s="116">
        <v>25913.262248999999</v>
      </c>
      <c r="E12" s="48">
        <v>15221.091694999999</v>
      </c>
      <c r="F12" s="50">
        <v>49.810780000000001</v>
      </c>
      <c r="G12" s="50">
        <v>329.95427999999998</v>
      </c>
      <c r="H12" s="49">
        <v>25963.073028999999</v>
      </c>
      <c r="I12" s="48">
        <v>15551.045974999999</v>
      </c>
    </row>
    <row r="13" spans="1:9" x14ac:dyDescent="0.25">
      <c r="A13" s="43" t="s">
        <v>36</v>
      </c>
      <c r="B13" s="49">
        <v>13964.551380000001</v>
      </c>
      <c r="C13" s="48">
        <v>9865.5352400000011</v>
      </c>
      <c r="D13" s="116">
        <v>0</v>
      </c>
      <c r="E13" s="48">
        <v>0</v>
      </c>
      <c r="F13" s="50">
        <v>45.393749999999997</v>
      </c>
      <c r="G13" s="50">
        <v>31.424059999999997</v>
      </c>
      <c r="H13" s="49">
        <v>45.393749999999997</v>
      </c>
      <c r="I13" s="48">
        <v>31.424059999999997</v>
      </c>
    </row>
    <row r="14" spans="1:9" x14ac:dyDescent="0.25">
      <c r="A14" s="43" t="s">
        <v>37</v>
      </c>
      <c r="B14" s="49">
        <v>9781.2460599999995</v>
      </c>
      <c r="C14" s="48">
        <v>14186.522600000002</v>
      </c>
      <c r="D14" s="116">
        <v>874.74563999999987</v>
      </c>
      <c r="E14" s="48">
        <v>711.92128000000002</v>
      </c>
      <c r="F14" s="50">
        <v>2.0175000000000001</v>
      </c>
      <c r="G14" s="50">
        <v>0</v>
      </c>
      <c r="H14" s="49">
        <v>876.76313999999991</v>
      </c>
      <c r="I14" s="48">
        <v>711.92128000000002</v>
      </c>
    </row>
    <row r="15" spans="1:9" x14ac:dyDescent="0.25">
      <c r="A15" s="43" t="s">
        <v>38</v>
      </c>
      <c r="B15" s="49">
        <v>86966.712840000007</v>
      </c>
      <c r="C15" s="48">
        <v>87813.875530000005</v>
      </c>
      <c r="D15" s="116">
        <v>6882.3382899999997</v>
      </c>
      <c r="E15" s="48">
        <v>6318.6595099999995</v>
      </c>
      <c r="F15" s="50">
        <v>5432.7142100000001</v>
      </c>
      <c r="G15" s="50">
        <v>9806.9490399999995</v>
      </c>
      <c r="H15" s="49">
        <v>12315.0525</v>
      </c>
      <c r="I15" s="48">
        <v>16125.608549999999</v>
      </c>
    </row>
    <row r="16" spans="1:9" x14ac:dyDescent="0.25">
      <c r="A16" s="43" t="s">
        <v>148</v>
      </c>
      <c r="B16" s="49">
        <v>24379.791260000002</v>
      </c>
      <c r="C16" s="48">
        <v>23519.129800000002</v>
      </c>
      <c r="D16" s="116">
        <v>21207.399608999996</v>
      </c>
      <c r="E16" s="48">
        <v>27778.713110000001</v>
      </c>
      <c r="F16" s="50">
        <v>717.45546000000002</v>
      </c>
      <c r="G16" s="50">
        <v>542.40760999999998</v>
      </c>
      <c r="H16" s="49">
        <v>21924.855068999997</v>
      </c>
      <c r="I16" s="48">
        <v>28321.120719999999</v>
      </c>
    </row>
    <row r="17" spans="1:9" x14ac:dyDescent="0.25">
      <c r="A17" s="43" t="s">
        <v>40</v>
      </c>
      <c r="B17" s="49">
        <v>6157.6623600000003</v>
      </c>
      <c r="C17" s="48">
        <v>7630.0605899999991</v>
      </c>
      <c r="D17" s="116">
        <v>125.13364</v>
      </c>
      <c r="E17" s="48">
        <v>43.900799999999997</v>
      </c>
      <c r="F17" s="50">
        <v>32.607399999999998</v>
      </c>
      <c r="G17" s="50">
        <v>23.275050000000004</v>
      </c>
      <c r="H17" s="49">
        <v>157.74104</v>
      </c>
      <c r="I17" s="48">
        <v>67.175849999999997</v>
      </c>
    </row>
    <row r="18" spans="1:9" x14ac:dyDescent="0.25">
      <c r="A18" s="43" t="s">
        <v>149</v>
      </c>
      <c r="B18" s="49">
        <v>145.77161999999998</v>
      </c>
      <c r="C18" s="48">
        <v>0</v>
      </c>
      <c r="D18" s="116">
        <v>0</v>
      </c>
      <c r="E18" s="48">
        <v>0</v>
      </c>
      <c r="F18" s="50">
        <v>139.65167000000002</v>
      </c>
      <c r="G18" s="50">
        <v>0</v>
      </c>
      <c r="H18" s="49">
        <v>139.65167000000002</v>
      </c>
      <c r="I18" s="48">
        <v>0</v>
      </c>
    </row>
    <row r="19" spans="1:9" x14ac:dyDescent="0.25">
      <c r="A19" s="43" t="s">
        <v>42</v>
      </c>
      <c r="B19" s="49">
        <v>222840.03209999995</v>
      </c>
      <c r="C19" s="48">
        <v>159176.93287000002</v>
      </c>
      <c r="D19" s="116">
        <v>50.841000000000001</v>
      </c>
      <c r="E19" s="48">
        <v>51.864530000000002</v>
      </c>
      <c r="F19" s="50">
        <v>114.40496</v>
      </c>
      <c r="G19" s="50">
        <v>633.36977000000002</v>
      </c>
      <c r="H19" s="49">
        <v>165.24596</v>
      </c>
      <c r="I19" s="48">
        <v>685.23430000000008</v>
      </c>
    </row>
    <row r="20" spans="1:9" x14ac:dyDescent="0.25">
      <c r="A20" s="43" t="s">
        <v>43</v>
      </c>
      <c r="B20" s="49">
        <v>91787.592400000009</v>
      </c>
      <c r="C20" s="48">
        <v>103026.77498999999</v>
      </c>
      <c r="D20" s="116">
        <v>6016.83385</v>
      </c>
      <c r="E20" s="48">
        <v>4445.3532919999998</v>
      </c>
      <c r="F20" s="50">
        <v>942.02520000000004</v>
      </c>
      <c r="G20" s="50">
        <v>1193.2804199999998</v>
      </c>
      <c r="H20" s="68">
        <v>6958.85905</v>
      </c>
      <c r="I20" s="111">
        <v>5638.6337119999998</v>
      </c>
    </row>
    <row r="21" spans="1:9" ht="15.75" thickBot="1" x14ac:dyDescent="0.3">
      <c r="A21" s="44" t="s">
        <v>25</v>
      </c>
      <c r="B21" s="162">
        <v>1075038.5487629999</v>
      </c>
      <c r="C21" s="163">
        <v>914319.2685629999</v>
      </c>
      <c r="D21" s="164">
        <v>108190.34875399999</v>
      </c>
      <c r="E21" s="162">
        <v>116598.90824399999</v>
      </c>
      <c r="F21" s="164">
        <v>39626.786619999999</v>
      </c>
      <c r="G21" s="162">
        <v>39377.891199999998</v>
      </c>
      <c r="H21" s="164">
        <v>147817.135374</v>
      </c>
      <c r="I21" s="163">
        <v>155976.79944400003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57"/>
      <c r="C25" s="57"/>
      <c r="D25" s="57"/>
      <c r="E25" s="57"/>
      <c r="F25" s="57"/>
      <c r="G25" s="57"/>
      <c r="H25" s="57"/>
      <c r="I25" s="57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8" spans="1:9" x14ac:dyDescent="0.25">
      <c r="B28" s="167"/>
      <c r="C28" s="16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B27" sqref="A1:XFD1048576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3" t="s">
        <v>150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3" t="s">
        <v>45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3" t="s">
        <v>157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3</v>
      </c>
    </row>
    <row r="5" spans="1:11" x14ac:dyDescent="0.25">
      <c r="A5" s="242" t="s">
        <v>4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  <c r="J5" s="243" t="s">
        <v>7</v>
      </c>
      <c r="K5" s="244"/>
    </row>
    <row r="6" spans="1:11" x14ac:dyDescent="0.25">
      <c r="A6" s="242"/>
      <c r="B6" s="242"/>
      <c r="C6" s="242"/>
      <c r="D6" s="242" t="s">
        <v>8</v>
      </c>
      <c r="E6" s="242"/>
      <c r="F6" s="242" t="s">
        <v>9</v>
      </c>
      <c r="G6" s="242"/>
      <c r="H6" s="235" t="s">
        <v>10</v>
      </c>
      <c r="I6" s="237"/>
      <c r="J6" s="249"/>
      <c r="K6" s="250"/>
    </row>
    <row r="7" spans="1:11" x14ac:dyDescent="0.25">
      <c r="A7" s="30"/>
      <c r="B7" s="13" t="s">
        <v>158</v>
      </c>
      <c r="C7" s="32" t="s">
        <v>158</v>
      </c>
      <c r="D7" s="13" t="s">
        <v>158</v>
      </c>
      <c r="E7" s="32" t="s">
        <v>158</v>
      </c>
      <c r="F7" s="13" t="s">
        <v>158</v>
      </c>
      <c r="G7" s="32" t="s">
        <v>158</v>
      </c>
      <c r="H7" s="13" t="s">
        <v>158</v>
      </c>
      <c r="I7" s="32" t="s">
        <v>158</v>
      </c>
      <c r="J7" s="13" t="s">
        <v>158</v>
      </c>
      <c r="K7" s="32" t="s">
        <v>158</v>
      </c>
    </row>
    <row r="8" spans="1:11" x14ac:dyDescent="0.25">
      <c r="A8" s="33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  <c r="J8" s="34">
        <v>2026</v>
      </c>
      <c r="K8" s="35">
        <v>2025</v>
      </c>
    </row>
    <row r="9" spans="1:11" x14ac:dyDescent="0.25">
      <c r="A9" s="37" t="s">
        <v>11</v>
      </c>
      <c r="B9" s="50">
        <v>2853.5492100000001</v>
      </c>
      <c r="C9" s="48">
        <v>5185.3444600000003</v>
      </c>
      <c r="D9" s="64">
        <v>17709.442708999999</v>
      </c>
      <c r="E9" s="48">
        <v>22714.640630000002</v>
      </c>
      <c r="F9" s="64">
        <v>0</v>
      </c>
      <c r="G9" s="64">
        <v>0</v>
      </c>
      <c r="H9" s="71">
        <v>17709.442708999999</v>
      </c>
      <c r="I9" s="56">
        <v>22714.640630000002</v>
      </c>
      <c r="J9" s="49">
        <v>14855.893498999998</v>
      </c>
      <c r="K9" s="48">
        <v>17529.296170000001</v>
      </c>
    </row>
    <row r="10" spans="1:11" x14ac:dyDescent="0.25">
      <c r="A10" s="37" t="s">
        <v>12</v>
      </c>
      <c r="B10" s="50">
        <v>13809.574219999999</v>
      </c>
      <c r="C10" s="48">
        <v>8911.4717600000004</v>
      </c>
      <c r="D10" s="64">
        <v>270.81304</v>
      </c>
      <c r="E10" s="48">
        <v>500.82148999999998</v>
      </c>
      <c r="F10" s="64">
        <v>0</v>
      </c>
      <c r="G10" s="64">
        <v>0</v>
      </c>
      <c r="H10" s="71">
        <v>270.81304</v>
      </c>
      <c r="I10" s="56">
        <v>500.82148999999998</v>
      </c>
      <c r="J10" s="58">
        <v>-13538.761179999998</v>
      </c>
      <c r="K10" s="59">
        <v>-8410.6502700000001</v>
      </c>
    </row>
    <row r="11" spans="1:11" x14ac:dyDescent="0.25">
      <c r="A11" s="37" t="s">
        <v>13</v>
      </c>
      <c r="B11" s="50">
        <v>17.817810000000001</v>
      </c>
      <c r="C11" s="48">
        <v>0</v>
      </c>
      <c r="D11" s="64">
        <v>0</v>
      </c>
      <c r="E11" s="48">
        <v>274.20161999999999</v>
      </c>
      <c r="F11" s="64">
        <v>0</v>
      </c>
      <c r="G11" s="64">
        <v>0.91764999999999997</v>
      </c>
      <c r="H11" s="71">
        <v>0</v>
      </c>
      <c r="I11" s="56">
        <v>275.11926999999997</v>
      </c>
      <c r="J11" s="58">
        <v>-17.817810000000001</v>
      </c>
      <c r="K11" s="59">
        <v>275.11926999999997</v>
      </c>
    </row>
    <row r="12" spans="1:11" x14ac:dyDescent="0.25">
      <c r="A12" s="37" t="s">
        <v>14</v>
      </c>
      <c r="B12" s="50">
        <v>8.2470000000000002E-2</v>
      </c>
      <c r="C12" s="48">
        <v>0</v>
      </c>
      <c r="D12" s="64">
        <v>0</v>
      </c>
      <c r="E12" s="48">
        <v>0</v>
      </c>
      <c r="F12" s="64">
        <v>0</v>
      </c>
      <c r="G12" s="64">
        <v>0</v>
      </c>
      <c r="H12" s="71">
        <v>0</v>
      </c>
      <c r="I12" s="56">
        <v>0</v>
      </c>
      <c r="J12" s="58">
        <v>-8.2470000000000002E-2</v>
      </c>
      <c r="K12" s="59">
        <v>0</v>
      </c>
    </row>
    <row r="13" spans="1:11" x14ac:dyDescent="0.25">
      <c r="A13" s="37" t="s">
        <v>15</v>
      </c>
      <c r="B13" s="50">
        <v>0</v>
      </c>
      <c r="C13" s="48">
        <v>1.7383599999999999</v>
      </c>
      <c r="D13" s="64">
        <v>1420.06176</v>
      </c>
      <c r="E13" s="48">
        <v>1451.5097499999999</v>
      </c>
      <c r="F13" s="64">
        <v>0</v>
      </c>
      <c r="G13" s="64">
        <v>0</v>
      </c>
      <c r="H13" s="71">
        <v>1420.06176</v>
      </c>
      <c r="I13" s="56">
        <v>1451.5097499999999</v>
      </c>
      <c r="J13" s="58">
        <v>1420.06176</v>
      </c>
      <c r="K13" s="59">
        <v>1449.7713899999999</v>
      </c>
    </row>
    <row r="14" spans="1:11" x14ac:dyDescent="0.25">
      <c r="A14" s="37" t="s">
        <v>16</v>
      </c>
      <c r="B14" s="50">
        <v>2690.4245499999997</v>
      </c>
      <c r="C14" s="48">
        <v>5316.8005499999999</v>
      </c>
      <c r="D14" s="64">
        <v>227.50393000000003</v>
      </c>
      <c r="E14" s="48">
        <v>164.45851999999999</v>
      </c>
      <c r="F14" s="64">
        <v>0</v>
      </c>
      <c r="G14" s="64">
        <v>12.263810000000001</v>
      </c>
      <c r="H14" s="71">
        <v>227.50393000000003</v>
      </c>
      <c r="I14" s="56">
        <v>176.72233</v>
      </c>
      <c r="J14" s="58">
        <v>-2462.9206199999999</v>
      </c>
      <c r="K14" s="59">
        <v>-5140.0782200000003</v>
      </c>
    </row>
    <row r="15" spans="1:11" x14ac:dyDescent="0.25">
      <c r="A15" s="37" t="s">
        <v>17</v>
      </c>
      <c r="B15" s="50">
        <v>1278.9068200000002</v>
      </c>
      <c r="C15" s="48">
        <v>1911.8283299999998</v>
      </c>
      <c r="D15" s="64">
        <v>1579.57817</v>
      </c>
      <c r="E15" s="48">
        <v>2597.6970099999999</v>
      </c>
      <c r="F15" s="64">
        <v>660.17334000000005</v>
      </c>
      <c r="G15" s="64">
        <v>471.29246000000001</v>
      </c>
      <c r="H15" s="71">
        <v>2239.7515100000001</v>
      </c>
      <c r="I15" s="56">
        <v>3068.98947</v>
      </c>
      <c r="J15" s="58">
        <v>960.8446899999999</v>
      </c>
      <c r="K15" s="59">
        <v>1157.1611400000002</v>
      </c>
    </row>
    <row r="16" spans="1:11" x14ac:dyDescent="0.25">
      <c r="A16" s="37" t="s">
        <v>18</v>
      </c>
      <c r="B16" s="50">
        <v>2825.3424899999995</v>
      </c>
      <c r="C16" s="48">
        <v>826.77101000000005</v>
      </c>
      <c r="D16" s="64">
        <v>0</v>
      </c>
      <c r="E16" s="48">
        <v>0</v>
      </c>
      <c r="F16" s="64">
        <v>53.900780000000005</v>
      </c>
      <c r="G16" s="64">
        <v>17.77008</v>
      </c>
      <c r="H16" s="71">
        <v>53.900780000000005</v>
      </c>
      <c r="I16" s="56">
        <v>17.77008</v>
      </c>
      <c r="J16" s="58">
        <v>-2771.4417099999996</v>
      </c>
      <c r="K16" s="59">
        <v>-809.00093000000004</v>
      </c>
    </row>
    <row r="17" spans="1:11" x14ac:dyDescent="0.25">
      <c r="A17" s="37" t="s">
        <v>19</v>
      </c>
      <c r="B17" s="50">
        <v>890.99198999999999</v>
      </c>
      <c r="C17" s="48">
        <v>1364.15851</v>
      </c>
      <c r="D17" s="64">
        <v>0</v>
      </c>
      <c r="E17" s="48">
        <v>75.384090000000015</v>
      </c>
      <c r="F17" s="64">
        <v>2.97784</v>
      </c>
      <c r="G17" s="64">
        <v>38.14611</v>
      </c>
      <c r="H17" s="71">
        <v>2.97784</v>
      </c>
      <c r="I17" s="56">
        <v>113.53020000000001</v>
      </c>
      <c r="J17" s="58">
        <v>-888.01414999999997</v>
      </c>
      <c r="K17" s="59">
        <v>-1250.6283100000001</v>
      </c>
    </row>
    <row r="18" spans="1:11" x14ac:dyDescent="0.25">
      <c r="A18" s="37" t="s">
        <v>20</v>
      </c>
      <c r="B18" s="50">
        <v>0</v>
      </c>
      <c r="C18" s="48">
        <v>0</v>
      </c>
      <c r="D18" s="64">
        <v>0</v>
      </c>
      <c r="E18" s="48">
        <v>0</v>
      </c>
      <c r="F18" s="64">
        <v>0</v>
      </c>
      <c r="G18" s="64">
        <v>0</v>
      </c>
      <c r="H18" s="71">
        <v>0</v>
      </c>
      <c r="I18" s="56">
        <v>0</v>
      </c>
      <c r="J18" s="58">
        <v>0</v>
      </c>
      <c r="K18" s="59">
        <v>0</v>
      </c>
    </row>
    <row r="19" spans="1:11" x14ac:dyDescent="0.25">
      <c r="A19" s="37" t="s">
        <v>21</v>
      </c>
      <c r="B19" s="50">
        <v>0</v>
      </c>
      <c r="C19" s="48">
        <v>1.0168200000000001</v>
      </c>
      <c r="D19" s="64">
        <v>0</v>
      </c>
      <c r="E19" s="48">
        <v>0</v>
      </c>
      <c r="F19" s="64">
        <v>0</v>
      </c>
      <c r="G19" s="64">
        <v>0</v>
      </c>
      <c r="H19" s="71">
        <v>0</v>
      </c>
      <c r="I19" s="56">
        <v>0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50">
        <v>0</v>
      </c>
      <c r="C20" s="48">
        <v>0</v>
      </c>
      <c r="D20" s="64">
        <v>0</v>
      </c>
      <c r="E20" s="48">
        <v>0</v>
      </c>
      <c r="F20" s="64">
        <v>0</v>
      </c>
      <c r="G20" s="64">
        <v>0</v>
      </c>
      <c r="H20" s="71">
        <v>0</v>
      </c>
      <c r="I20" s="56">
        <v>0</v>
      </c>
      <c r="J20" s="58">
        <v>0</v>
      </c>
      <c r="K20" s="59">
        <v>0</v>
      </c>
    </row>
    <row r="21" spans="1:11" x14ac:dyDescent="0.25">
      <c r="A21" s="37" t="s">
        <v>24</v>
      </c>
      <c r="B21" s="50">
        <v>13.101700000000001</v>
      </c>
      <c r="C21" s="48">
        <v>0</v>
      </c>
      <c r="D21" s="64">
        <v>0</v>
      </c>
      <c r="E21" s="48">
        <v>0</v>
      </c>
      <c r="F21" s="64">
        <v>0.40350000000000003</v>
      </c>
      <c r="G21" s="64">
        <v>2.0175000000000001</v>
      </c>
      <c r="H21" s="71">
        <v>0.40350000000000003</v>
      </c>
      <c r="I21" s="56">
        <v>2.0175000000000001</v>
      </c>
      <c r="J21" s="135">
        <v>-12.698200000000002</v>
      </c>
      <c r="K21" s="60">
        <v>2.0175000000000001</v>
      </c>
    </row>
    <row r="22" spans="1:11" ht="15.75" thickBot="1" x14ac:dyDescent="0.3">
      <c r="A22" s="3" t="s">
        <v>25</v>
      </c>
      <c r="B22" s="115">
        <v>24379.791259999998</v>
      </c>
      <c r="C22" s="66">
        <v>23519.129800000002</v>
      </c>
      <c r="D22" s="67">
        <v>21207.399609</v>
      </c>
      <c r="E22" s="115">
        <v>27778.713110000001</v>
      </c>
      <c r="F22" s="67">
        <v>717.45546000000013</v>
      </c>
      <c r="G22" s="115">
        <v>542.40761000000009</v>
      </c>
      <c r="H22" s="115">
        <v>21924.855069000001</v>
      </c>
      <c r="I22" s="66">
        <v>28321.120720000003</v>
      </c>
      <c r="J22" s="61">
        <v>-2454.9361909999993</v>
      </c>
      <c r="K22" s="61">
        <v>4803.00774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  <row r="28" spans="1:11" x14ac:dyDescent="0.25">
      <c r="B28" s="117"/>
      <c r="C28" s="117"/>
      <c r="D28" s="117"/>
      <c r="E28" s="134"/>
      <c r="F28" s="117"/>
      <c r="G28" s="117"/>
      <c r="H28" s="117"/>
      <c r="I28" s="13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topLeftCell="A7" workbookViewId="0">
      <selection activeCell="P40" sqref="P40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3" t="s">
        <v>151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5">
      <c r="A2" s="233" t="s">
        <v>152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3" t="s">
        <v>157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42" t="s">
        <v>4</v>
      </c>
      <c r="B5" s="242" t="s">
        <v>5</v>
      </c>
      <c r="C5" s="242"/>
      <c r="D5" s="242" t="s">
        <v>6</v>
      </c>
      <c r="E5" s="242"/>
      <c r="F5" s="242"/>
      <c r="G5" s="242"/>
      <c r="H5" s="242"/>
      <c r="I5" s="242"/>
    </row>
    <row r="6" spans="1:9" x14ac:dyDescent="0.25">
      <c r="A6" s="242"/>
      <c r="B6" s="242"/>
      <c r="C6" s="242"/>
      <c r="D6" s="242" t="s">
        <v>8</v>
      </c>
      <c r="E6" s="242"/>
      <c r="F6" s="242" t="s">
        <v>9</v>
      </c>
      <c r="G6" s="242"/>
      <c r="H6" s="235" t="s">
        <v>10</v>
      </c>
      <c r="I6" s="237"/>
    </row>
    <row r="7" spans="1:9" x14ac:dyDescent="0.25">
      <c r="A7" s="5"/>
      <c r="B7" s="13" t="s">
        <v>158</v>
      </c>
      <c r="C7" s="32" t="s">
        <v>158</v>
      </c>
      <c r="D7" s="13" t="s">
        <v>158</v>
      </c>
      <c r="E7" s="32" t="s">
        <v>158</v>
      </c>
      <c r="F7" s="13" t="s">
        <v>158</v>
      </c>
      <c r="G7" s="32" t="s">
        <v>158</v>
      </c>
      <c r="H7" s="13" t="s">
        <v>158</v>
      </c>
      <c r="I7" s="32" t="s">
        <v>158</v>
      </c>
    </row>
    <row r="8" spans="1:9" x14ac:dyDescent="0.25">
      <c r="A8" s="46"/>
      <c r="B8" s="34">
        <v>2026</v>
      </c>
      <c r="C8" s="35">
        <v>2025</v>
      </c>
      <c r="D8" s="34">
        <v>2026</v>
      </c>
      <c r="E8" s="35">
        <v>2025</v>
      </c>
      <c r="F8" s="34">
        <v>2026</v>
      </c>
      <c r="G8" s="35">
        <v>2025</v>
      </c>
      <c r="H8" s="34">
        <v>2026</v>
      </c>
      <c r="I8" s="35">
        <v>2025</v>
      </c>
    </row>
    <row r="9" spans="1:9" x14ac:dyDescent="0.25">
      <c r="A9" s="25" t="s">
        <v>48</v>
      </c>
      <c r="B9" s="49">
        <v>0</v>
      </c>
      <c r="C9" s="48">
        <v>0</v>
      </c>
      <c r="D9" s="57">
        <v>923.19366000000002</v>
      </c>
      <c r="E9" s="56">
        <v>785.3537</v>
      </c>
      <c r="F9" s="50">
        <v>1.4223399999999999</v>
      </c>
      <c r="G9" s="50">
        <v>0</v>
      </c>
      <c r="H9" s="49">
        <v>924.61599999999999</v>
      </c>
      <c r="I9" s="48">
        <v>785.3537</v>
      </c>
    </row>
    <row r="10" spans="1:9" x14ac:dyDescent="0.25">
      <c r="A10" s="25" t="s">
        <v>49</v>
      </c>
      <c r="B10" s="49">
        <v>701.28125</v>
      </c>
      <c r="C10" s="48">
        <v>860.28178999999989</v>
      </c>
      <c r="D10" s="57">
        <v>3085.573789</v>
      </c>
      <c r="E10" s="56">
        <v>2763.8852499999998</v>
      </c>
      <c r="F10" s="50">
        <v>0</v>
      </c>
      <c r="G10" s="50">
        <v>2.0175000000000001</v>
      </c>
      <c r="H10" s="49">
        <v>3085.573789</v>
      </c>
      <c r="I10" s="48">
        <v>2765.9027499999997</v>
      </c>
    </row>
    <row r="11" spans="1:9" x14ac:dyDescent="0.25">
      <c r="A11" s="25" t="s">
        <v>50</v>
      </c>
      <c r="B11" s="49">
        <v>0</v>
      </c>
      <c r="C11" s="48">
        <v>0</v>
      </c>
      <c r="D11" s="57">
        <v>931.07981000000007</v>
      </c>
      <c r="E11" s="56">
        <v>1248.8188400000001</v>
      </c>
      <c r="F11" s="50">
        <v>0</v>
      </c>
      <c r="G11" s="50">
        <v>18.017810000000001</v>
      </c>
      <c r="H11" s="49">
        <v>931.07981000000007</v>
      </c>
      <c r="I11" s="48">
        <v>1266.8366500000002</v>
      </c>
    </row>
    <row r="12" spans="1:9" x14ac:dyDescent="0.25">
      <c r="A12" s="25" t="s">
        <v>51</v>
      </c>
      <c r="B12" s="49">
        <v>838.26248999999996</v>
      </c>
      <c r="C12" s="48">
        <v>2080.84872</v>
      </c>
      <c r="D12" s="57">
        <v>162.00984</v>
      </c>
      <c r="E12" s="56">
        <v>348.61576000000002</v>
      </c>
      <c r="F12" s="50">
        <v>0.73965999999999998</v>
      </c>
      <c r="G12" s="50">
        <v>0</v>
      </c>
      <c r="H12" s="49">
        <v>162.74949999999998</v>
      </c>
      <c r="I12" s="48">
        <v>348.61576000000002</v>
      </c>
    </row>
    <row r="13" spans="1:9" x14ac:dyDescent="0.25">
      <c r="A13" s="25" t="s">
        <v>52</v>
      </c>
      <c r="B13" s="49">
        <v>205.13647</v>
      </c>
      <c r="C13" s="48">
        <v>140.42684</v>
      </c>
      <c r="D13" s="57">
        <v>1818.7085799999998</v>
      </c>
      <c r="E13" s="56">
        <v>1802.9711299999999</v>
      </c>
      <c r="F13" s="50">
        <v>0</v>
      </c>
      <c r="G13" s="50">
        <v>0</v>
      </c>
      <c r="H13" s="49">
        <v>1818.7085799999998</v>
      </c>
      <c r="I13" s="48">
        <v>1802.9711299999999</v>
      </c>
    </row>
    <row r="14" spans="1:9" x14ac:dyDescent="0.25">
      <c r="A14" s="25" t="s">
        <v>53</v>
      </c>
      <c r="B14" s="49">
        <v>0</v>
      </c>
      <c r="C14" s="48">
        <v>0</v>
      </c>
      <c r="D14" s="57">
        <v>138.17776000000001</v>
      </c>
      <c r="E14" s="56">
        <v>0</v>
      </c>
      <c r="F14" s="50">
        <v>0</v>
      </c>
      <c r="G14" s="50">
        <v>0</v>
      </c>
      <c r="H14" s="49">
        <v>138.17776000000001</v>
      </c>
      <c r="I14" s="48">
        <v>0</v>
      </c>
    </row>
    <row r="15" spans="1:9" x14ac:dyDescent="0.25">
      <c r="A15" s="25" t="s">
        <v>54</v>
      </c>
      <c r="B15" s="49">
        <v>2861.7163100000002</v>
      </c>
      <c r="C15" s="48">
        <v>3315.4243700000002</v>
      </c>
      <c r="D15" s="57">
        <v>6501.6887900000011</v>
      </c>
      <c r="E15" s="56">
        <v>9302.8198300000004</v>
      </c>
      <c r="F15" s="50">
        <v>0.40350000000000003</v>
      </c>
      <c r="G15" s="50">
        <v>0</v>
      </c>
      <c r="H15" s="49">
        <v>6502.0922900000014</v>
      </c>
      <c r="I15" s="48">
        <v>9302.8198300000004</v>
      </c>
    </row>
    <row r="16" spans="1:9" x14ac:dyDescent="0.25">
      <c r="A16" s="25" t="s">
        <v>153</v>
      </c>
      <c r="B16" s="49">
        <v>1066.0348199999999</v>
      </c>
      <c r="C16" s="48">
        <v>1041.33861</v>
      </c>
      <c r="D16" s="57">
        <v>317.93859999999995</v>
      </c>
      <c r="E16" s="56">
        <v>449.137</v>
      </c>
      <c r="F16" s="50">
        <v>0</v>
      </c>
      <c r="G16" s="50">
        <v>0</v>
      </c>
      <c r="H16" s="49">
        <v>317.93859999999995</v>
      </c>
      <c r="I16" s="48">
        <v>449.137</v>
      </c>
    </row>
    <row r="17" spans="1:9" x14ac:dyDescent="0.25">
      <c r="A17" s="25" t="s">
        <v>154</v>
      </c>
      <c r="B17" s="49">
        <v>1867.56033</v>
      </c>
      <c r="C17" s="48">
        <v>1804.4365799999998</v>
      </c>
      <c r="D17" s="57">
        <v>406.27764000000002</v>
      </c>
      <c r="E17" s="56">
        <v>1594.36646</v>
      </c>
      <c r="F17" s="50">
        <v>269.39133000000004</v>
      </c>
      <c r="G17" s="50">
        <v>173.73401000000001</v>
      </c>
      <c r="H17" s="49">
        <v>675.66897000000006</v>
      </c>
      <c r="I17" s="48">
        <v>1768.1004699999999</v>
      </c>
    </row>
    <row r="18" spans="1:9" x14ac:dyDescent="0.25">
      <c r="A18" s="25" t="s">
        <v>57</v>
      </c>
      <c r="B18" s="49">
        <v>0</v>
      </c>
      <c r="C18" s="48">
        <v>0.19012000000000001</v>
      </c>
      <c r="D18" s="57">
        <v>0</v>
      </c>
      <c r="E18" s="56">
        <v>0</v>
      </c>
      <c r="F18" s="50">
        <v>0</v>
      </c>
      <c r="G18" s="50">
        <v>0</v>
      </c>
      <c r="H18" s="49">
        <v>0</v>
      </c>
      <c r="I18" s="48">
        <v>0</v>
      </c>
    </row>
    <row r="19" spans="1:9" x14ac:dyDescent="0.25">
      <c r="A19" s="25" t="s">
        <v>155</v>
      </c>
      <c r="B19" s="49">
        <v>2.5809699999999998</v>
      </c>
      <c r="C19" s="48">
        <v>0</v>
      </c>
      <c r="D19" s="57">
        <v>963.43365000000006</v>
      </c>
      <c r="E19" s="56">
        <v>796.11545000000001</v>
      </c>
      <c r="F19" s="50">
        <v>62.119430000000001</v>
      </c>
      <c r="G19" s="50">
        <v>0</v>
      </c>
      <c r="H19" s="49">
        <v>1025.5530800000001</v>
      </c>
      <c r="I19" s="48">
        <v>796.11545000000001</v>
      </c>
    </row>
    <row r="20" spans="1:9" x14ac:dyDescent="0.25">
      <c r="A20" s="25" t="s">
        <v>59</v>
      </c>
      <c r="B20" s="49">
        <v>16832.05402</v>
      </c>
      <c r="C20" s="48">
        <v>14276.182770000003</v>
      </c>
      <c r="D20" s="57">
        <v>5770.4193800000003</v>
      </c>
      <c r="E20" s="56">
        <v>6923.6192499999988</v>
      </c>
      <c r="F20" s="50">
        <v>383.14214000000004</v>
      </c>
      <c r="G20" s="50">
        <v>348.63828999999998</v>
      </c>
      <c r="H20" s="49">
        <v>6153.5615200000002</v>
      </c>
      <c r="I20" s="48">
        <v>7272.2575399999987</v>
      </c>
    </row>
    <row r="21" spans="1:9" x14ac:dyDescent="0.25">
      <c r="A21" s="126" t="s">
        <v>60</v>
      </c>
      <c r="B21" s="49">
        <v>5.1646000000000001</v>
      </c>
      <c r="C21" s="48">
        <v>0</v>
      </c>
      <c r="D21" s="57">
        <v>155.42738</v>
      </c>
      <c r="E21" s="56">
        <v>316.86752000000001</v>
      </c>
      <c r="F21" s="50">
        <v>0.23705999999999999</v>
      </c>
      <c r="G21" s="50">
        <v>0</v>
      </c>
      <c r="H21" s="49">
        <v>155.66444000000001</v>
      </c>
      <c r="I21" s="48">
        <v>316.86752000000001</v>
      </c>
    </row>
    <row r="22" spans="1:9" x14ac:dyDescent="0.25">
      <c r="A22" s="127" t="s">
        <v>61</v>
      </c>
      <c r="B22" s="49">
        <v>0</v>
      </c>
      <c r="C22" s="48">
        <v>0</v>
      </c>
      <c r="D22" s="57">
        <v>33.470730000000003</v>
      </c>
      <c r="E22" s="56">
        <v>1446.1429200000002</v>
      </c>
      <c r="F22" s="50">
        <v>0</v>
      </c>
      <c r="G22" s="50">
        <v>0</v>
      </c>
      <c r="H22" s="68">
        <v>33.470730000000003</v>
      </c>
      <c r="I22" s="111">
        <v>1446.1429200000002</v>
      </c>
    </row>
    <row r="23" spans="1:9" ht="15.75" thickBot="1" x14ac:dyDescent="0.3">
      <c r="A23" s="118" t="s">
        <v>10</v>
      </c>
      <c r="B23" s="65">
        <v>24379.791260000002</v>
      </c>
      <c r="C23" s="115">
        <v>23519.129800000002</v>
      </c>
      <c r="D23" s="65">
        <v>21207.399609000004</v>
      </c>
      <c r="E23" s="115">
        <v>27778.713110000004</v>
      </c>
      <c r="F23" s="65">
        <v>717.45546000000013</v>
      </c>
      <c r="G23" s="115">
        <v>542.40760999999998</v>
      </c>
      <c r="H23" s="115">
        <v>21924.855069000001</v>
      </c>
      <c r="I23" s="66">
        <v>28321.120719999999</v>
      </c>
    </row>
    <row r="24" spans="1:9" ht="15.75" thickTop="1" x14ac:dyDescent="0.25">
      <c r="A24" s="1" t="s">
        <v>26</v>
      </c>
      <c r="B24" s="16"/>
      <c r="C24" s="16"/>
      <c r="D24" s="16"/>
      <c r="E24" s="16"/>
      <c r="F24" s="16"/>
      <c r="G24" s="16"/>
    </row>
    <row r="25" spans="1:9" x14ac:dyDescent="0.25">
      <c r="A25" s="1" t="s">
        <v>156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B27" s="64"/>
      <c r="C27" s="64"/>
      <c r="D27" s="64"/>
      <c r="E27" s="64"/>
      <c r="F27" s="64"/>
      <c r="G27" s="64"/>
      <c r="H27" s="64"/>
      <c r="I27" s="64"/>
    </row>
    <row r="28" spans="1:9" x14ac:dyDescent="0.25">
      <c r="B28" s="64"/>
      <c r="C28" s="64"/>
      <c r="D28" s="64"/>
      <c r="E28" s="64"/>
      <c r="F28" s="64"/>
      <c r="G28" s="64"/>
      <c r="H28" s="64"/>
      <c r="I28" s="64"/>
    </row>
    <row r="29" spans="1:9" x14ac:dyDescent="0.25">
      <c r="B29" s="117"/>
      <c r="C29" s="117"/>
      <c r="D29" s="117"/>
      <c r="E29" s="117"/>
      <c r="F29" s="117"/>
      <c r="G29" s="117"/>
      <c r="H29" s="117"/>
      <c r="I29" s="11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7"/>
  <sheetViews>
    <sheetView zoomScaleNormal="100" workbookViewId="0">
      <selection activeCell="S8" sqref="S8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3" width="12.42578125" customWidth="1"/>
    <col min="14" max="15" width="10.85546875" bestFit="1" customWidth="1"/>
    <col min="16" max="17" width="11.5703125" bestFit="1" customWidth="1"/>
  </cols>
  <sheetData>
    <row r="1" spans="1:17" x14ac:dyDescent="0.25">
      <c r="A1" s="233" t="s">
        <v>159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7" x14ac:dyDescent="0.25">
      <c r="A2" s="233" t="s">
        <v>160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</row>
    <row r="3" spans="1:17" x14ac:dyDescent="0.25">
      <c r="Q3" s="18" t="s">
        <v>3</v>
      </c>
    </row>
    <row r="4" spans="1:17" x14ac:dyDescent="0.25">
      <c r="A4" s="256" t="s">
        <v>161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</row>
    <row r="5" spans="1:17" x14ac:dyDescent="0.25">
      <c r="A5" s="12"/>
      <c r="B5" s="80" t="s">
        <v>162</v>
      </c>
      <c r="C5" s="80" t="s">
        <v>162</v>
      </c>
      <c r="D5" s="80" t="s">
        <v>162</v>
      </c>
      <c r="E5" s="80" t="s">
        <v>162</v>
      </c>
      <c r="F5" s="80" t="s">
        <v>162</v>
      </c>
      <c r="G5" s="80" t="s">
        <v>162</v>
      </c>
      <c r="H5" s="80" t="s">
        <v>162</v>
      </c>
      <c r="I5" s="80" t="s">
        <v>162</v>
      </c>
      <c r="J5" s="80" t="s">
        <v>162</v>
      </c>
      <c r="K5" s="80" t="s">
        <v>162</v>
      </c>
      <c r="L5" s="80" t="s">
        <v>162</v>
      </c>
      <c r="M5" s="80" t="s">
        <v>162</v>
      </c>
      <c r="N5" s="235" t="s">
        <v>64</v>
      </c>
      <c r="O5" s="236"/>
      <c r="P5" s="235" t="s">
        <v>89</v>
      </c>
      <c r="Q5" s="237"/>
    </row>
    <row r="6" spans="1:17" x14ac:dyDescent="0.25">
      <c r="A6" s="15"/>
      <c r="B6" s="24">
        <v>2014</v>
      </c>
      <c r="C6" s="24">
        <v>2015</v>
      </c>
      <c r="D6" s="97">
        <v>2016</v>
      </c>
      <c r="E6" s="97">
        <v>2017</v>
      </c>
      <c r="F6" s="97">
        <v>2018</v>
      </c>
      <c r="G6" s="97">
        <v>2019</v>
      </c>
      <c r="H6" s="97">
        <v>2020</v>
      </c>
      <c r="I6" s="97">
        <v>2021</v>
      </c>
      <c r="J6" s="97">
        <v>2022</v>
      </c>
      <c r="K6" s="97">
        <v>2023</v>
      </c>
      <c r="L6" s="97">
        <v>2024</v>
      </c>
      <c r="M6" s="97">
        <v>2025</v>
      </c>
      <c r="N6" s="34">
        <v>2026</v>
      </c>
      <c r="O6" s="144">
        <v>2025</v>
      </c>
      <c r="P6" s="34">
        <v>2026</v>
      </c>
      <c r="Q6" s="144">
        <v>2025</v>
      </c>
    </row>
    <row r="7" spans="1:17" x14ac:dyDescent="0.25">
      <c r="A7" s="8" t="s">
        <v>163</v>
      </c>
      <c r="B7" s="2"/>
      <c r="C7" s="2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6"/>
      <c r="Q7" s="114"/>
    </row>
    <row r="8" spans="1:17" x14ac:dyDescent="0.25">
      <c r="A8" s="6" t="s">
        <v>164</v>
      </c>
      <c r="B8" s="49">
        <v>196240.83806000004</v>
      </c>
      <c r="C8" s="49">
        <v>200072.14102000001</v>
      </c>
      <c r="D8" s="98">
        <v>206160.23540999999</v>
      </c>
      <c r="E8" s="98">
        <v>194176.52497</v>
      </c>
      <c r="F8" s="98">
        <v>202286.20810999995</v>
      </c>
      <c r="G8" s="143">
        <v>213879.05224000002</v>
      </c>
      <c r="H8" s="98">
        <v>231345.02662000002</v>
      </c>
      <c r="I8" s="98">
        <v>252686.79015999998</v>
      </c>
      <c r="J8" s="98">
        <v>275464.83944999997</v>
      </c>
      <c r="K8" s="98">
        <v>271007.60927999998</v>
      </c>
      <c r="L8" s="98">
        <v>284978.99335999996</v>
      </c>
      <c r="M8" s="98">
        <v>297909.67964000005</v>
      </c>
      <c r="N8" s="73">
        <v>26091.995699999999</v>
      </c>
      <c r="O8" s="73">
        <v>20954.154480000001</v>
      </c>
      <c r="P8" s="98">
        <v>110910.32189000001</v>
      </c>
      <c r="Q8" s="150">
        <v>111234.11868000001</v>
      </c>
    </row>
    <row r="9" spans="1:17" x14ac:dyDescent="0.25">
      <c r="A9" s="6" t="s">
        <v>165</v>
      </c>
      <c r="B9" s="49">
        <v>16144.92287</v>
      </c>
      <c r="C9" s="49">
        <v>24285.541849999998</v>
      </c>
      <c r="D9" s="98">
        <v>19291.477310000002</v>
      </c>
      <c r="E9" s="98">
        <v>19566.927179999999</v>
      </c>
      <c r="F9" s="98">
        <v>15538.166399999998</v>
      </c>
      <c r="G9" s="98">
        <v>14887.251079999998</v>
      </c>
      <c r="H9" s="98">
        <v>7930.594149999999</v>
      </c>
      <c r="I9" s="98">
        <v>14211.45084</v>
      </c>
      <c r="J9" s="98">
        <v>21548.080100000003</v>
      </c>
      <c r="K9" s="98">
        <v>19191.999549999997</v>
      </c>
      <c r="L9" s="98">
        <v>31195.334600000002</v>
      </c>
      <c r="M9" s="98">
        <v>30362.592060000006</v>
      </c>
      <c r="N9" s="73">
        <v>1250.4898400000002</v>
      </c>
      <c r="O9" s="73">
        <v>1773.2827199999999</v>
      </c>
      <c r="P9" s="98">
        <v>10009.271839999999</v>
      </c>
      <c r="Q9" s="150">
        <v>11393.315500000002</v>
      </c>
    </row>
    <row r="10" spans="1:17" x14ac:dyDescent="0.25">
      <c r="A10" s="6" t="s">
        <v>166</v>
      </c>
      <c r="B10" s="49">
        <v>44459.602599999998</v>
      </c>
      <c r="C10" s="49">
        <v>53819.808269999994</v>
      </c>
      <c r="D10" s="98">
        <v>59646.54767</v>
      </c>
      <c r="E10" s="98">
        <v>56271.549940000004</v>
      </c>
      <c r="F10" s="98">
        <v>56476.08913</v>
      </c>
      <c r="G10" s="98">
        <v>60778.507310000008</v>
      </c>
      <c r="H10" s="98">
        <v>42276.694960000008</v>
      </c>
      <c r="I10" s="98">
        <v>57148.869049999994</v>
      </c>
      <c r="J10" s="98">
        <v>78675.766329999999</v>
      </c>
      <c r="K10" s="98">
        <v>75650.526769999997</v>
      </c>
      <c r="L10" s="98">
        <v>79698.448049999992</v>
      </c>
      <c r="M10" s="98">
        <v>75080.53734000001</v>
      </c>
      <c r="N10" s="73">
        <v>5269.9587599999995</v>
      </c>
      <c r="O10" s="73">
        <v>6452.9872400000004</v>
      </c>
      <c r="P10" s="98">
        <v>27488.261859999999</v>
      </c>
      <c r="Q10" s="150">
        <v>23764.007939999996</v>
      </c>
    </row>
    <row r="11" spans="1:17" x14ac:dyDescent="0.25">
      <c r="A11" s="6" t="s">
        <v>167</v>
      </c>
      <c r="B11" s="49">
        <v>52262.522950000006</v>
      </c>
      <c r="C11" s="49">
        <v>59225.810139999994</v>
      </c>
      <c r="D11" s="98">
        <v>70054.621009999988</v>
      </c>
      <c r="E11" s="98">
        <v>61863.310170000004</v>
      </c>
      <c r="F11" s="98">
        <v>55356.990980000002</v>
      </c>
      <c r="G11" s="98">
        <v>58775.42628</v>
      </c>
      <c r="H11" s="98">
        <v>49344.350109999999</v>
      </c>
      <c r="I11" s="98">
        <v>69458.021960000013</v>
      </c>
      <c r="J11" s="98">
        <v>88129.715089999998</v>
      </c>
      <c r="K11" s="98">
        <v>83566.92912999999</v>
      </c>
      <c r="L11" s="98">
        <v>82369.716060000021</v>
      </c>
      <c r="M11" s="98">
        <v>85537.09031</v>
      </c>
      <c r="N11" s="73">
        <v>7533.2795300000007</v>
      </c>
      <c r="O11" s="73">
        <v>6731.3366799999994</v>
      </c>
      <c r="P11" s="98">
        <v>32177.383330000001</v>
      </c>
      <c r="Q11" s="150">
        <v>26728.112209999999</v>
      </c>
    </row>
    <row r="12" spans="1:17" x14ac:dyDescent="0.25">
      <c r="A12" s="6" t="s">
        <v>168</v>
      </c>
      <c r="B12" s="49">
        <v>106878.86018</v>
      </c>
      <c r="C12" s="49">
        <v>111848.82524999999</v>
      </c>
      <c r="D12" s="98">
        <v>105221.55821999999</v>
      </c>
      <c r="E12" s="98">
        <v>112292.60452999998</v>
      </c>
      <c r="F12" s="98">
        <v>100161.96803</v>
      </c>
      <c r="G12" s="98">
        <v>99533.517559999993</v>
      </c>
      <c r="H12" s="98">
        <v>102219.44537999999</v>
      </c>
      <c r="I12" s="98">
        <v>111500.20022</v>
      </c>
      <c r="J12" s="98">
        <v>134581.11168999999</v>
      </c>
      <c r="K12" s="98">
        <v>124106.38752</v>
      </c>
      <c r="L12" s="98">
        <v>126523.33893</v>
      </c>
      <c r="M12" s="98">
        <v>128209.26021999998</v>
      </c>
      <c r="N12" s="73">
        <v>10196.0851</v>
      </c>
      <c r="O12" s="73">
        <v>10832.382519999999</v>
      </c>
      <c r="P12" s="98">
        <v>47956.20751</v>
      </c>
      <c r="Q12" s="150">
        <v>45734.752469999999</v>
      </c>
    </row>
    <row r="13" spans="1:17" x14ac:dyDescent="0.25">
      <c r="A13" s="8" t="s">
        <v>169</v>
      </c>
      <c r="B13" s="49"/>
      <c r="C13" s="49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8">
        <v>0</v>
      </c>
      <c r="N13" s="73">
        <v>0</v>
      </c>
      <c r="O13" s="73">
        <v>0</v>
      </c>
      <c r="P13" s="98">
        <v>0</v>
      </c>
      <c r="Q13" s="150">
        <v>0</v>
      </c>
    </row>
    <row r="14" spans="1:17" x14ac:dyDescent="0.25">
      <c r="A14" s="6" t="s">
        <v>170</v>
      </c>
      <c r="B14" s="49">
        <v>28029.370600000006</v>
      </c>
      <c r="C14" s="49">
        <v>28325.455109999995</v>
      </c>
      <c r="D14" s="98">
        <v>28074.390959999997</v>
      </c>
      <c r="E14" s="98">
        <v>26235.193310000002</v>
      </c>
      <c r="F14" s="98">
        <v>23659.874149999996</v>
      </c>
      <c r="G14" s="98">
        <v>26055.389489999998</v>
      </c>
      <c r="H14" s="98">
        <v>23379.337889999999</v>
      </c>
      <c r="I14" s="98">
        <v>24107.117439999995</v>
      </c>
      <c r="J14" s="98">
        <v>32531.77648</v>
      </c>
      <c r="K14" s="98">
        <v>28791.895489999999</v>
      </c>
      <c r="L14" s="98">
        <v>38463.535380000001</v>
      </c>
      <c r="M14" s="98">
        <v>37381.501269999993</v>
      </c>
      <c r="N14" s="73">
        <v>3196.1659199999999</v>
      </c>
      <c r="O14" s="73">
        <v>3941.39624</v>
      </c>
      <c r="P14" s="98">
        <v>14114.886930000001</v>
      </c>
      <c r="Q14" s="150">
        <v>13391.00375</v>
      </c>
    </row>
    <row r="15" spans="1:17" x14ac:dyDescent="0.25">
      <c r="A15" s="6" t="s">
        <v>171</v>
      </c>
      <c r="B15" s="49">
        <v>190886.45339200005</v>
      </c>
      <c r="C15" s="49">
        <v>136155.70309899998</v>
      </c>
      <c r="D15" s="98">
        <v>117215.55665599999</v>
      </c>
      <c r="E15" s="98">
        <v>138222.14233700003</v>
      </c>
      <c r="F15" s="98">
        <v>177748.043191</v>
      </c>
      <c r="G15" s="98">
        <v>191999.11169399996</v>
      </c>
      <c r="H15" s="98">
        <v>101924.92757</v>
      </c>
      <c r="I15" s="98">
        <v>164680.50038799999</v>
      </c>
      <c r="J15" s="98">
        <v>277855.47021500004</v>
      </c>
      <c r="K15" s="98">
        <v>224848.66057600002</v>
      </c>
      <c r="L15" s="98">
        <v>241666.08513300002</v>
      </c>
      <c r="M15" s="98">
        <v>247031.56324999998</v>
      </c>
      <c r="N15" s="73">
        <v>31488.034842999998</v>
      </c>
      <c r="O15" s="73">
        <v>22415.744875</v>
      </c>
      <c r="P15" s="98">
        <v>113445.67524500001</v>
      </c>
      <c r="Q15" s="150">
        <v>85672.676139999996</v>
      </c>
    </row>
    <row r="16" spans="1:17" x14ac:dyDescent="0.25">
      <c r="A16" s="6" t="s">
        <v>172</v>
      </c>
      <c r="B16" s="49">
        <v>89375.256900000008</v>
      </c>
      <c r="C16" s="49">
        <v>128560.52549</v>
      </c>
      <c r="D16" s="98">
        <v>127439.34248000001</v>
      </c>
      <c r="E16" s="98">
        <v>101905.75096999999</v>
      </c>
      <c r="F16" s="98">
        <v>100381.43902000001</v>
      </c>
      <c r="G16" s="98">
        <v>107838.32055000002</v>
      </c>
      <c r="H16" s="98">
        <v>96075.250599999999</v>
      </c>
      <c r="I16" s="98">
        <v>114538.14385000001</v>
      </c>
      <c r="J16" s="98">
        <v>150489.24614999999</v>
      </c>
      <c r="K16" s="98">
        <v>138457.81308000002</v>
      </c>
      <c r="L16" s="98">
        <v>175214.28018</v>
      </c>
      <c r="M16" s="98">
        <v>150045.70310000001</v>
      </c>
      <c r="N16" s="73">
        <v>16227.591849999999</v>
      </c>
      <c r="O16" s="73">
        <v>13159.941720000001</v>
      </c>
      <c r="P16" s="98">
        <v>63865.489130000002</v>
      </c>
      <c r="Q16" s="150">
        <v>58857.189330000001</v>
      </c>
    </row>
    <row r="17" spans="1:17" x14ac:dyDescent="0.25">
      <c r="A17" s="6" t="s">
        <v>173</v>
      </c>
      <c r="B17" s="49">
        <v>393726.19579000003</v>
      </c>
      <c r="C17" s="49">
        <v>425584.46733299998</v>
      </c>
      <c r="D17" s="98">
        <v>427705.35384000005</v>
      </c>
      <c r="E17" s="98">
        <v>422884.06046999997</v>
      </c>
      <c r="F17" s="98">
        <v>429253.28115999995</v>
      </c>
      <c r="G17" s="98">
        <v>448800.03227999998</v>
      </c>
      <c r="H17" s="98">
        <v>384531.86793000007</v>
      </c>
      <c r="I17" s="98">
        <v>565885.56737000006</v>
      </c>
      <c r="J17" s="98">
        <v>685534.52497000003</v>
      </c>
      <c r="K17" s="98">
        <v>599505.12872000015</v>
      </c>
      <c r="L17" s="98">
        <v>631504.74482999998</v>
      </c>
      <c r="M17" s="98">
        <v>649374.53040000005</v>
      </c>
      <c r="N17" s="73">
        <v>66030.010500000004</v>
      </c>
      <c r="O17" s="73">
        <v>55309.777750000001</v>
      </c>
      <c r="P17" s="98">
        <v>258442.90312</v>
      </c>
      <c r="Q17" s="150">
        <v>219981.31235999998</v>
      </c>
    </row>
    <row r="18" spans="1:17" x14ac:dyDescent="0.25">
      <c r="A18" s="8" t="s">
        <v>174</v>
      </c>
      <c r="B18" s="49"/>
      <c r="C18" s="49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73">
        <v>0</v>
      </c>
      <c r="O18" s="73">
        <v>0</v>
      </c>
      <c r="P18" s="98">
        <v>0</v>
      </c>
      <c r="Q18" s="150">
        <v>0</v>
      </c>
    </row>
    <row r="19" spans="1:17" x14ac:dyDescent="0.25">
      <c r="A19" s="6" t="s">
        <v>175</v>
      </c>
      <c r="B19" s="49">
        <v>57183.142899999999</v>
      </c>
      <c r="C19" s="49">
        <v>58294.847269999991</v>
      </c>
      <c r="D19" s="98">
        <v>62883.88276</v>
      </c>
      <c r="E19" s="98">
        <v>44920.951669999995</v>
      </c>
      <c r="F19" s="98">
        <v>59738.224729999987</v>
      </c>
      <c r="G19" s="98">
        <v>52993.710049999994</v>
      </c>
      <c r="H19" s="98">
        <v>39337.084069999997</v>
      </c>
      <c r="I19" s="98">
        <v>43066.050820000011</v>
      </c>
      <c r="J19" s="98">
        <v>67443.760399999985</v>
      </c>
      <c r="K19" s="98">
        <v>77607.686230000007</v>
      </c>
      <c r="L19" s="98">
        <v>89053.540989999994</v>
      </c>
      <c r="M19" s="98">
        <v>106839.93448000001</v>
      </c>
      <c r="N19" s="73">
        <v>8881.8021199999985</v>
      </c>
      <c r="O19" s="73">
        <v>5620.5534400000006</v>
      </c>
      <c r="P19" s="98">
        <v>37825.696750000003</v>
      </c>
      <c r="Q19" s="150">
        <v>27566.100780000001</v>
      </c>
    </row>
    <row r="20" spans="1:17" x14ac:dyDescent="0.25">
      <c r="A20" s="6" t="s">
        <v>176</v>
      </c>
      <c r="B20" s="49">
        <v>161115.94738999999</v>
      </c>
      <c r="C20" s="49">
        <v>208001.49368000004</v>
      </c>
      <c r="D20" s="98">
        <v>210269.80723999997</v>
      </c>
      <c r="E20" s="98">
        <v>184391.79668</v>
      </c>
      <c r="F20" s="98">
        <v>190156.94456999993</v>
      </c>
      <c r="G20" s="98">
        <v>197328.48298</v>
      </c>
      <c r="H20" s="98">
        <v>165537.33769999997</v>
      </c>
      <c r="I20" s="98">
        <v>236486.88625000004</v>
      </c>
      <c r="J20" s="98">
        <v>286725.29774000001</v>
      </c>
      <c r="K20" s="98">
        <v>270205.35968000005</v>
      </c>
      <c r="L20" s="98">
        <v>315369.88782000006</v>
      </c>
      <c r="M20" s="98">
        <v>326446.58689000004</v>
      </c>
      <c r="N20" s="73">
        <v>37764.369409999999</v>
      </c>
      <c r="O20" s="73">
        <v>29469.530699999999</v>
      </c>
      <c r="P20" s="98">
        <v>148897.25465000002</v>
      </c>
      <c r="Q20" s="150">
        <v>112730.87656</v>
      </c>
    </row>
    <row r="21" spans="1:17" x14ac:dyDescent="0.25">
      <c r="A21" s="8" t="s">
        <v>177</v>
      </c>
      <c r="B21" s="49"/>
      <c r="C21" s="49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73">
        <v>0</v>
      </c>
      <c r="O21" s="73">
        <v>0</v>
      </c>
      <c r="P21" s="98">
        <v>0</v>
      </c>
      <c r="Q21" s="150">
        <v>0</v>
      </c>
    </row>
    <row r="22" spans="1:17" x14ac:dyDescent="0.25">
      <c r="A22" s="6" t="s">
        <v>178</v>
      </c>
      <c r="B22" s="49">
        <v>30772.703739999997</v>
      </c>
      <c r="C22" s="49">
        <v>32011.590929999998</v>
      </c>
      <c r="D22" s="98">
        <v>42320.505789999988</v>
      </c>
      <c r="E22" s="98">
        <v>31001.523410000002</v>
      </c>
      <c r="F22" s="98">
        <v>31548.505950000002</v>
      </c>
      <c r="G22" s="98">
        <v>30308.29867</v>
      </c>
      <c r="H22" s="98">
        <v>19464.467430000001</v>
      </c>
      <c r="I22" s="98">
        <v>21043.052950000005</v>
      </c>
      <c r="J22" s="98">
        <v>36934.960970000007</v>
      </c>
      <c r="K22" s="98">
        <v>38934.894589999996</v>
      </c>
      <c r="L22" s="98">
        <v>39481.894200000002</v>
      </c>
      <c r="M22" s="98">
        <v>48416.607449999996</v>
      </c>
      <c r="N22" s="73">
        <v>6323.8882999999996</v>
      </c>
      <c r="O22" s="73">
        <v>4239.2466699999995</v>
      </c>
      <c r="P22" s="98">
        <v>21776.241200000004</v>
      </c>
      <c r="Q22" s="150">
        <v>17486.777610000001</v>
      </c>
    </row>
    <row r="23" spans="1:17" x14ac:dyDescent="0.25">
      <c r="A23" s="6" t="s">
        <v>179</v>
      </c>
      <c r="B23" s="49">
        <v>103632.35143900001</v>
      </c>
      <c r="C23" s="49">
        <v>83747.273136000003</v>
      </c>
      <c r="D23" s="98">
        <v>69943.850868000009</v>
      </c>
      <c r="E23" s="98">
        <v>83161.893990000011</v>
      </c>
      <c r="F23" s="98">
        <v>103838.03556800001</v>
      </c>
      <c r="G23" s="98">
        <v>102149.705229</v>
      </c>
      <c r="H23" s="98">
        <v>58494.559109000002</v>
      </c>
      <c r="I23" s="98">
        <v>102995.01762299999</v>
      </c>
      <c r="J23" s="98">
        <v>170378.09262900002</v>
      </c>
      <c r="K23" s="98">
        <v>138026.18094700002</v>
      </c>
      <c r="L23" s="98">
        <v>138257.77528</v>
      </c>
      <c r="M23" s="98">
        <v>121195.09734000001</v>
      </c>
      <c r="N23" s="73">
        <v>18256.333693999997</v>
      </c>
      <c r="O23" s="73">
        <v>11441.412737000001</v>
      </c>
      <c r="P23" s="98">
        <v>53306.434309000004</v>
      </c>
      <c r="Q23" s="150">
        <v>42768.474354000005</v>
      </c>
    </row>
    <row r="24" spans="1:17" x14ac:dyDescent="0.25">
      <c r="A24" s="6" t="s">
        <v>180</v>
      </c>
      <c r="B24" s="49">
        <v>115153.41984999999</v>
      </c>
      <c r="C24" s="49">
        <v>115828.01093999999</v>
      </c>
      <c r="D24" s="98">
        <v>45348.733919999991</v>
      </c>
      <c r="E24" s="98">
        <v>41113.186319999993</v>
      </c>
      <c r="F24" s="98">
        <v>38808.033940000008</v>
      </c>
      <c r="G24" s="98">
        <v>31868.956090000003</v>
      </c>
      <c r="H24" s="98">
        <v>30340.031420000007</v>
      </c>
      <c r="I24" s="98">
        <v>34828.48199</v>
      </c>
      <c r="J24" s="98">
        <v>47953.68475</v>
      </c>
      <c r="K24" s="98">
        <v>35026.451399999998</v>
      </c>
      <c r="L24" s="98">
        <v>31570.388680000004</v>
      </c>
      <c r="M24" s="98">
        <v>27570.587349999998</v>
      </c>
      <c r="N24" s="73">
        <v>1916.6781000000001</v>
      </c>
      <c r="O24" s="73">
        <v>3059.4623099999999</v>
      </c>
      <c r="P24" s="98">
        <v>10580.056659999998</v>
      </c>
      <c r="Q24" s="150">
        <v>10958.260330000001</v>
      </c>
    </row>
    <row r="25" spans="1:17" x14ac:dyDescent="0.25">
      <c r="A25" s="6" t="s">
        <v>181</v>
      </c>
      <c r="B25" s="49">
        <v>327084.58573999995</v>
      </c>
      <c r="C25" s="49">
        <v>317120.40213</v>
      </c>
      <c r="D25" s="98">
        <v>305484.31921000005</v>
      </c>
      <c r="E25" s="98">
        <v>307243.37514999998</v>
      </c>
      <c r="F25" s="98">
        <v>323993.86695999996</v>
      </c>
      <c r="G25" s="98">
        <v>329875.54960999999</v>
      </c>
      <c r="H25" s="98">
        <v>217747.62307</v>
      </c>
      <c r="I25" s="98">
        <v>302261.52108999999</v>
      </c>
      <c r="J25" s="98">
        <v>433402.20033999992</v>
      </c>
      <c r="K25" s="98">
        <v>338372.01162000006</v>
      </c>
      <c r="L25" s="98">
        <v>326055.97205000004</v>
      </c>
      <c r="M25" s="98">
        <v>331049.02369</v>
      </c>
      <c r="N25" s="73">
        <v>25576.325499999999</v>
      </c>
      <c r="O25" s="73">
        <v>25834.221509999999</v>
      </c>
      <c r="P25" s="98">
        <v>120769.97164</v>
      </c>
      <c r="Q25" s="150">
        <v>104424.99188999999</v>
      </c>
    </row>
    <row r="26" spans="1:17" x14ac:dyDescent="0.25">
      <c r="A26" s="6" t="s">
        <v>182</v>
      </c>
      <c r="B26" s="49">
        <v>6511.8448000000008</v>
      </c>
      <c r="C26" s="49">
        <v>5039.4235099999996</v>
      </c>
      <c r="D26" s="98">
        <v>3918.5222199999998</v>
      </c>
      <c r="E26" s="98">
        <v>3512.9611900000009</v>
      </c>
      <c r="F26" s="98">
        <v>4082.0174299999999</v>
      </c>
      <c r="G26" s="98">
        <v>3169.6308929999996</v>
      </c>
      <c r="H26" s="98">
        <v>2165.47885</v>
      </c>
      <c r="I26" s="98">
        <v>3804.5464900000002</v>
      </c>
      <c r="J26" s="98">
        <v>3738.2453600000003</v>
      </c>
      <c r="K26" s="98">
        <v>2990.4463099999998</v>
      </c>
      <c r="L26" s="98">
        <v>3517.9262399999998</v>
      </c>
      <c r="M26" s="98">
        <v>3706.0859700000001</v>
      </c>
      <c r="N26" s="73">
        <v>369.57958000000002</v>
      </c>
      <c r="O26" s="73">
        <v>206.91559000000001</v>
      </c>
      <c r="P26" s="98">
        <v>1267.14975</v>
      </c>
      <c r="Q26" s="150">
        <v>1139.3541200000002</v>
      </c>
    </row>
    <row r="27" spans="1:17" x14ac:dyDescent="0.25">
      <c r="A27" s="6" t="s">
        <v>183</v>
      </c>
      <c r="B27" s="49">
        <v>5339.3640700000014</v>
      </c>
      <c r="C27" s="49">
        <v>4571.4848900000006</v>
      </c>
      <c r="D27" s="98">
        <v>4553.3782899999987</v>
      </c>
      <c r="E27" s="98">
        <v>3005.2100399999995</v>
      </c>
      <c r="F27" s="98">
        <v>2452.3394199999993</v>
      </c>
      <c r="G27" s="98">
        <v>1567.5258199999998</v>
      </c>
      <c r="H27" s="98">
        <v>2081.01487</v>
      </c>
      <c r="I27" s="98">
        <v>2473.9238300000002</v>
      </c>
      <c r="J27" s="98">
        <v>3602.3222600000008</v>
      </c>
      <c r="K27" s="98">
        <v>3079.1341300000004</v>
      </c>
      <c r="L27" s="98">
        <v>1948.14318</v>
      </c>
      <c r="M27" s="98">
        <v>2019.3455299999998</v>
      </c>
      <c r="N27" s="73">
        <v>1591.4664499999999</v>
      </c>
      <c r="O27" s="73">
        <v>104.66256</v>
      </c>
      <c r="P27" s="98">
        <v>2205.3429500000002</v>
      </c>
      <c r="Q27" s="150">
        <v>487.94453999999996</v>
      </c>
    </row>
    <row r="28" spans="1:17" x14ac:dyDescent="0.25">
      <c r="A28" s="8" t="s">
        <v>184</v>
      </c>
      <c r="B28" s="77">
        <v>1924797.3832710006</v>
      </c>
      <c r="C28" s="74">
        <v>1992492.8040480001</v>
      </c>
      <c r="D28" s="99">
        <v>1905532.0838540001</v>
      </c>
      <c r="E28" s="99">
        <v>1831768.962327</v>
      </c>
      <c r="F28" s="99">
        <v>1915480.028739</v>
      </c>
      <c r="G28" s="99">
        <v>1971808.4678259999</v>
      </c>
      <c r="H28" s="99">
        <v>1574195.0917290002</v>
      </c>
      <c r="I28" s="99">
        <v>2121176.1423210003</v>
      </c>
      <c r="J28" s="125">
        <v>2794989.0949240001</v>
      </c>
      <c r="K28" s="125">
        <v>2469369.1150229997</v>
      </c>
      <c r="L28" s="125">
        <v>2636870.0049629998</v>
      </c>
      <c r="M28" s="125">
        <v>2668175.7262900006</v>
      </c>
      <c r="N28" s="75">
        <v>267964.05519699998</v>
      </c>
      <c r="O28" s="75">
        <v>221547.00974199997</v>
      </c>
      <c r="P28" s="125">
        <v>1075038.5487640002</v>
      </c>
      <c r="Q28" s="168">
        <v>914319.26856400003</v>
      </c>
    </row>
    <row r="29" spans="1:17" x14ac:dyDescent="0.25">
      <c r="A29" s="8"/>
      <c r="B29" s="81"/>
      <c r="C29" s="81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00"/>
      <c r="O29" s="8"/>
      <c r="P29" s="98"/>
      <c r="Q29" s="150"/>
    </row>
    <row r="30" spans="1:17" x14ac:dyDescent="0.25">
      <c r="A30" s="8" t="s">
        <v>185</v>
      </c>
      <c r="B30" s="75">
        <v>716862.98412600008</v>
      </c>
      <c r="C30" s="76">
        <v>627952.19683300005</v>
      </c>
      <c r="D30" s="75">
        <v>492095.91574000003</v>
      </c>
      <c r="E30" s="75">
        <v>555169.90573200001</v>
      </c>
      <c r="F30" s="75">
        <v>481878.22059000004</v>
      </c>
      <c r="G30" s="75">
        <v>491802.45471700007</v>
      </c>
      <c r="H30" s="75">
        <v>425556.32705399999</v>
      </c>
      <c r="I30" s="75">
        <v>527218.59440699988</v>
      </c>
      <c r="J30" s="75">
        <v>589391.22684699995</v>
      </c>
      <c r="K30" s="75">
        <v>507675.19198900001</v>
      </c>
      <c r="L30" s="75">
        <v>569944.0966109999</v>
      </c>
      <c r="M30" s="75">
        <v>486608.55726599996</v>
      </c>
      <c r="N30" s="132">
        <v>58522.71467999999</v>
      </c>
      <c r="O30" s="132">
        <v>54985.223180000001</v>
      </c>
      <c r="P30" s="132">
        <v>147817.13537399998</v>
      </c>
      <c r="Q30" s="132">
        <v>155976.79944399997</v>
      </c>
    </row>
    <row r="31" spans="1:17" x14ac:dyDescent="0.25">
      <c r="A31" s="8"/>
      <c r="B31" s="28"/>
      <c r="C31" s="17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8"/>
      <c r="O31" s="8"/>
      <c r="P31" s="151"/>
      <c r="Q31" s="152"/>
    </row>
    <row r="32" spans="1:17" x14ac:dyDescent="0.25">
      <c r="A32" s="9" t="s">
        <v>186</v>
      </c>
      <c r="B32" s="78">
        <v>-902324.91461500048</v>
      </c>
      <c r="C32" s="78">
        <v>-1068714.1374049999</v>
      </c>
      <c r="D32" s="101">
        <v>-1134254.393164</v>
      </c>
      <c r="E32" s="101">
        <v>-1008073.1331249999</v>
      </c>
      <c r="F32" s="101">
        <v>-1134777.5778589998</v>
      </c>
      <c r="G32" s="101">
        <v>-1170139.0887189999</v>
      </c>
      <c r="H32" s="101">
        <v>-947607.50302500022</v>
      </c>
      <c r="I32" s="101">
        <v>-1314385.0638340006</v>
      </c>
      <c r="J32" s="101">
        <v>-1805669.9570170001</v>
      </c>
      <c r="K32" s="101">
        <v>-1652434.1187739996</v>
      </c>
      <c r="L32" s="101">
        <v>-1771243.3724419998</v>
      </c>
      <c r="M32" s="101">
        <v>-1875385.8408640004</v>
      </c>
      <c r="N32" s="101">
        <v>-185378.14001699997</v>
      </c>
      <c r="O32" s="101">
        <v>-143865.75933199996</v>
      </c>
      <c r="P32" s="78">
        <v>-811644.58187000023</v>
      </c>
      <c r="Q32" s="101">
        <v>-663436.9691300001</v>
      </c>
    </row>
    <row r="33" spans="1:15" x14ac:dyDescent="0.25">
      <c r="A33" s="1" t="s">
        <v>26</v>
      </c>
    </row>
    <row r="34" spans="1:15" x14ac:dyDescent="0.25">
      <c r="A34" s="1" t="s">
        <v>27</v>
      </c>
    </row>
    <row r="35" spans="1:15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7" spans="1:15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</sheetData>
  <mergeCells count="5">
    <mergeCell ref="N5:O5"/>
    <mergeCell ref="A2:O2"/>
    <mergeCell ref="A1:O1"/>
    <mergeCell ref="P5:Q5"/>
    <mergeCell ref="A4:Q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36"/>
  <sheetViews>
    <sheetView tabSelected="1" topLeftCell="AA1" workbookViewId="0">
      <selection activeCell="AK2" sqref="A1:XFD1048576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8" width="11.5703125" bestFit="1" customWidth="1"/>
    <col min="9" max="9" width="10.85546875" bestFit="1" customWidth="1"/>
    <col min="10" max="11" width="11.5703125" bestFit="1" customWidth="1"/>
    <col min="12" max="12" width="11.5703125" customWidth="1"/>
    <col min="13" max="13" width="10.85546875" bestFit="1" customWidth="1"/>
    <col min="14" max="17" width="11.5703125" bestFit="1" customWidth="1"/>
    <col min="18" max="25" width="11.5703125" customWidth="1"/>
    <col min="26" max="30" width="12.28515625" bestFit="1" customWidth="1"/>
    <col min="31" max="42" width="12.28515625" customWidth="1"/>
    <col min="43" max="43" width="12.42578125" customWidth="1"/>
  </cols>
  <sheetData>
    <row r="1" spans="1:43" x14ac:dyDescent="0.25">
      <c r="A1" s="233" t="s">
        <v>187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43" x14ac:dyDescent="0.25">
      <c r="A2" s="233" t="s">
        <v>188</v>
      </c>
      <c r="B2" s="233"/>
      <c r="C2" s="233"/>
      <c r="D2" s="233"/>
      <c r="E2" s="233"/>
      <c r="F2" s="233"/>
      <c r="G2" s="233"/>
      <c r="H2" s="233"/>
      <c r="I2" s="233"/>
      <c r="J2" s="233"/>
    </row>
    <row r="3" spans="1:43" x14ac:dyDescent="0.25">
      <c r="A3" s="13"/>
      <c r="D3" s="18"/>
      <c r="F3" s="18"/>
      <c r="G3" s="18"/>
      <c r="K3" s="18"/>
      <c r="R3" s="18"/>
      <c r="S3" s="18"/>
      <c r="T3" s="18"/>
      <c r="U3" s="18"/>
      <c r="V3" s="18"/>
      <c r="W3" s="18"/>
      <c r="X3" s="18"/>
      <c r="AC3" s="18"/>
      <c r="AE3" s="18"/>
      <c r="AF3" s="18"/>
      <c r="AG3" s="18"/>
      <c r="AN3" s="18"/>
      <c r="AO3" s="18"/>
      <c r="AQ3" s="18" t="s">
        <v>3</v>
      </c>
    </row>
    <row r="4" spans="1:43" x14ac:dyDescent="0.25">
      <c r="A4" s="256" t="s">
        <v>161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</row>
    <row r="5" spans="1:43" x14ac:dyDescent="0.25">
      <c r="A5" s="258"/>
      <c r="B5" s="238" t="s">
        <v>189</v>
      </c>
      <c r="C5" s="238" t="s">
        <v>190</v>
      </c>
      <c r="D5" s="238" t="s">
        <v>191</v>
      </c>
      <c r="E5" s="260" t="s">
        <v>192</v>
      </c>
      <c r="F5" s="238" t="s">
        <v>189</v>
      </c>
      <c r="G5" s="238" t="s">
        <v>190</v>
      </c>
      <c r="H5" s="238" t="s">
        <v>191</v>
      </c>
      <c r="I5" s="238" t="s">
        <v>192</v>
      </c>
      <c r="J5" s="238" t="s">
        <v>189</v>
      </c>
      <c r="K5" s="238" t="s">
        <v>190</v>
      </c>
      <c r="L5" s="238" t="s">
        <v>191</v>
      </c>
      <c r="M5" s="238" t="s">
        <v>192</v>
      </c>
      <c r="N5" s="238" t="s">
        <v>189</v>
      </c>
      <c r="O5" s="238" t="s">
        <v>190</v>
      </c>
      <c r="P5" s="238" t="s">
        <v>191</v>
      </c>
      <c r="Q5" s="238" t="s">
        <v>192</v>
      </c>
      <c r="R5" s="238" t="s">
        <v>189</v>
      </c>
      <c r="S5" s="238" t="s">
        <v>190</v>
      </c>
      <c r="T5" s="238" t="s">
        <v>191</v>
      </c>
      <c r="U5" s="238" t="s">
        <v>192</v>
      </c>
      <c r="V5" s="238" t="s">
        <v>189</v>
      </c>
      <c r="W5" s="238" t="s">
        <v>190</v>
      </c>
      <c r="X5" s="238" t="s">
        <v>191</v>
      </c>
      <c r="Y5" s="238" t="s">
        <v>192</v>
      </c>
      <c r="Z5" s="238" t="s">
        <v>189</v>
      </c>
      <c r="AA5" s="238" t="s">
        <v>190</v>
      </c>
      <c r="AB5" s="238" t="s">
        <v>191</v>
      </c>
      <c r="AC5" s="238" t="s">
        <v>192</v>
      </c>
      <c r="AD5" s="238" t="s">
        <v>189</v>
      </c>
      <c r="AE5" s="238" t="s">
        <v>190</v>
      </c>
      <c r="AF5" s="238" t="s">
        <v>191</v>
      </c>
      <c r="AG5" s="238" t="s">
        <v>192</v>
      </c>
      <c r="AH5" s="238" t="s">
        <v>189</v>
      </c>
      <c r="AI5" s="238" t="s">
        <v>190</v>
      </c>
      <c r="AJ5" s="238" t="s">
        <v>191</v>
      </c>
      <c r="AK5" s="238" t="s">
        <v>192</v>
      </c>
      <c r="AL5" s="238" t="s">
        <v>189</v>
      </c>
      <c r="AM5" s="238" t="s">
        <v>190</v>
      </c>
      <c r="AN5" s="238" t="s">
        <v>191</v>
      </c>
      <c r="AO5" s="238" t="s">
        <v>192</v>
      </c>
      <c r="AP5" s="238" t="s">
        <v>189</v>
      </c>
      <c r="AQ5" s="238" t="s">
        <v>190</v>
      </c>
    </row>
    <row r="6" spans="1:43" x14ac:dyDescent="0.25">
      <c r="A6" s="259"/>
      <c r="B6" s="238"/>
      <c r="C6" s="238"/>
      <c r="D6" s="238"/>
      <c r="E6" s="260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</row>
    <row r="7" spans="1:43" x14ac:dyDescent="0.25">
      <c r="A7" s="8"/>
      <c r="B7" s="128">
        <v>2016</v>
      </c>
      <c r="C7" s="128">
        <v>2016</v>
      </c>
      <c r="D7" s="128">
        <v>2016</v>
      </c>
      <c r="E7" s="131">
        <v>2016</v>
      </c>
      <c r="F7" s="128">
        <v>2017</v>
      </c>
      <c r="G7" s="128">
        <v>2017</v>
      </c>
      <c r="H7" s="128">
        <v>2017</v>
      </c>
      <c r="I7" s="128">
        <v>2017</v>
      </c>
      <c r="J7" s="128">
        <v>2018</v>
      </c>
      <c r="K7" s="128">
        <v>2018</v>
      </c>
      <c r="L7" s="128">
        <v>2018</v>
      </c>
      <c r="M7" s="128">
        <v>2018</v>
      </c>
      <c r="N7" s="128">
        <v>2019</v>
      </c>
      <c r="O7" s="128">
        <v>2019</v>
      </c>
      <c r="P7" s="128">
        <v>2019</v>
      </c>
      <c r="Q7" s="128">
        <v>2019</v>
      </c>
      <c r="R7" s="128">
        <v>2020</v>
      </c>
      <c r="S7" s="128">
        <v>2020</v>
      </c>
      <c r="T7" s="128">
        <v>2020</v>
      </c>
      <c r="U7" s="128">
        <v>2020</v>
      </c>
      <c r="V7" s="128">
        <v>2021</v>
      </c>
      <c r="W7" s="128">
        <v>2021</v>
      </c>
      <c r="X7" s="128">
        <v>2021</v>
      </c>
      <c r="Y7" s="128">
        <v>2021</v>
      </c>
      <c r="Z7" s="128">
        <v>2022</v>
      </c>
      <c r="AA7" s="128">
        <v>2022</v>
      </c>
      <c r="AB7" s="128">
        <v>2022</v>
      </c>
      <c r="AC7" s="128">
        <v>2022</v>
      </c>
      <c r="AD7" s="128">
        <v>2023</v>
      </c>
      <c r="AE7" s="128">
        <v>2023</v>
      </c>
      <c r="AF7" s="128">
        <v>2023</v>
      </c>
      <c r="AG7" s="128">
        <v>2023</v>
      </c>
      <c r="AH7" s="128">
        <v>2024</v>
      </c>
      <c r="AI7" s="128">
        <v>2024</v>
      </c>
      <c r="AJ7" s="128">
        <v>2024</v>
      </c>
      <c r="AK7" s="128">
        <v>2024</v>
      </c>
      <c r="AL7" s="128">
        <v>2025</v>
      </c>
      <c r="AM7" s="128">
        <v>2025</v>
      </c>
      <c r="AN7" s="128">
        <v>2025</v>
      </c>
      <c r="AO7" s="128">
        <v>2025</v>
      </c>
      <c r="AP7" s="128">
        <v>2026</v>
      </c>
      <c r="AQ7" s="128">
        <v>2026</v>
      </c>
    </row>
    <row r="8" spans="1:43" x14ac:dyDescent="0.25">
      <c r="A8" s="8" t="s">
        <v>163</v>
      </c>
      <c r="B8" s="6"/>
      <c r="C8" s="6"/>
      <c r="D8" s="6"/>
      <c r="E8" s="12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x14ac:dyDescent="0.25">
      <c r="A9" s="6" t="s">
        <v>193</v>
      </c>
      <c r="B9" s="73">
        <v>48762.265579999999</v>
      </c>
      <c r="C9" s="73">
        <v>52334.1175</v>
      </c>
      <c r="D9" s="73">
        <v>52892.908750000002</v>
      </c>
      <c r="E9" s="49">
        <v>52170.943579999999</v>
      </c>
      <c r="F9" s="98">
        <v>45351.150249999999</v>
      </c>
      <c r="G9" s="98">
        <v>51879.526079999996</v>
      </c>
      <c r="H9" s="98">
        <v>43474.434890000004</v>
      </c>
      <c r="I9" s="98">
        <v>53471.413749999992</v>
      </c>
      <c r="J9" s="98">
        <v>44695.24525</v>
      </c>
      <c r="K9" s="98">
        <v>52804.49295</v>
      </c>
      <c r="L9" s="98">
        <v>50982.235000000001</v>
      </c>
      <c r="M9" s="98">
        <v>53804.234909999999</v>
      </c>
      <c r="N9" s="98">
        <v>47756.106850000004</v>
      </c>
      <c r="O9" s="98">
        <v>54500.242800000007</v>
      </c>
      <c r="P9" s="98">
        <v>53715.591220000002</v>
      </c>
      <c r="Q9" s="98">
        <v>57907.111370000006</v>
      </c>
      <c r="R9" s="98">
        <v>54761.18507</v>
      </c>
      <c r="S9" s="98">
        <v>51343.301039999998</v>
      </c>
      <c r="T9" s="146">
        <v>56936.67884</v>
      </c>
      <c r="U9" s="98">
        <v>68303.861669999998</v>
      </c>
      <c r="V9" s="98">
        <v>64258.534379999997</v>
      </c>
      <c r="W9" s="98">
        <v>72455.847909999997</v>
      </c>
      <c r="X9" s="2">
        <v>56786.031950000004</v>
      </c>
      <c r="Y9" s="98">
        <v>59186.375919999999</v>
      </c>
      <c r="Z9" s="143">
        <v>62004.50088</v>
      </c>
      <c r="AA9" s="143">
        <v>68950.797250000003</v>
      </c>
      <c r="AB9" s="143">
        <v>65964.148990000002</v>
      </c>
      <c r="AC9" s="143">
        <v>78545.392330000002</v>
      </c>
      <c r="AD9" s="143">
        <v>71345.979069999987</v>
      </c>
      <c r="AE9" s="143">
        <v>77521.623090000008</v>
      </c>
      <c r="AF9" s="143">
        <v>69515.473859999998</v>
      </c>
      <c r="AG9" s="143">
        <v>73915.466400000005</v>
      </c>
      <c r="AH9" s="143">
        <v>71455.471579999998</v>
      </c>
      <c r="AI9" s="143">
        <v>85449.330140000005</v>
      </c>
      <c r="AJ9" s="143">
        <v>75673.969590000008</v>
      </c>
      <c r="AK9" s="143">
        <v>81685.5677</v>
      </c>
      <c r="AL9" s="143">
        <v>90279.964200000002</v>
      </c>
      <c r="AM9" s="143">
        <v>69853.171270000006</v>
      </c>
      <c r="AN9" s="143">
        <v>85327.007210000011</v>
      </c>
      <c r="AO9" s="143">
        <v>84782.269</v>
      </c>
      <c r="AP9" s="143">
        <v>84818.326189999992</v>
      </c>
      <c r="AQ9" s="143">
        <v>26091.995699999999</v>
      </c>
    </row>
    <row r="10" spans="1:43" x14ac:dyDescent="0.25">
      <c r="A10" s="6" t="s">
        <v>194</v>
      </c>
      <c r="B10" s="73">
        <v>3896.6399300000003</v>
      </c>
      <c r="C10" s="73">
        <v>4694.20748</v>
      </c>
      <c r="D10" s="73">
        <v>5529.9570400000002</v>
      </c>
      <c r="E10" s="49">
        <v>5170.6728599999997</v>
      </c>
      <c r="F10" s="98">
        <v>3547.7959800000003</v>
      </c>
      <c r="G10" s="98">
        <v>4316.3157499999998</v>
      </c>
      <c r="H10" s="98">
        <v>2689.2722300000005</v>
      </c>
      <c r="I10" s="98">
        <v>9013.5432200000014</v>
      </c>
      <c r="J10" s="98">
        <v>4052.52468</v>
      </c>
      <c r="K10" s="98">
        <v>3746.9919199999999</v>
      </c>
      <c r="L10" s="98">
        <v>4944.7302199999995</v>
      </c>
      <c r="M10" s="98">
        <v>2793.9195800000002</v>
      </c>
      <c r="N10" s="98">
        <v>3370.0130899999999</v>
      </c>
      <c r="O10" s="98">
        <v>3075.5935499999996</v>
      </c>
      <c r="P10" s="98">
        <v>3099.0689299999999</v>
      </c>
      <c r="Q10" s="98">
        <v>5342.5755099999997</v>
      </c>
      <c r="R10" s="98">
        <v>2822.7149299999996</v>
      </c>
      <c r="S10" s="98">
        <v>2116.1705299999999</v>
      </c>
      <c r="T10" s="146">
        <v>1191.8131600000002</v>
      </c>
      <c r="U10" s="98">
        <v>1799.89553</v>
      </c>
      <c r="V10" s="98">
        <v>2754.5980099999997</v>
      </c>
      <c r="W10" s="98">
        <v>3659.06873</v>
      </c>
      <c r="X10" s="2">
        <v>2678.8577999999998</v>
      </c>
      <c r="Y10" s="98">
        <v>5118.926300000001</v>
      </c>
      <c r="Z10" s="143">
        <v>5497.9580500000011</v>
      </c>
      <c r="AA10" s="143">
        <v>5899.2989900000002</v>
      </c>
      <c r="AB10" s="143">
        <v>4831.5515400000004</v>
      </c>
      <c r="AC10" s="143">
        <v>5319.2715199999993</v>
      </c>
      <c r="AD10" s="143">
        <v>5667.4544699999997</v>
      </c>
      <c r="AE10" s="143">
        <v>3688.5273899999997</v>
      </c>
      <c r="AF10" s="143">
        <v>5369.5067099999997</v>
      </c>
      <c r="AG10" s="143">
        <v>6945.1476500000008</v>
      </c>
      <c r="AH10" s="143">
        <v>7025.0490199999995</v>
      </c>
      <c r="AI10" s="143">
        <v>11056.346810000001</v>
      </c>
      <c r="AJ10" s="143">
        <v>8393.7512199999983</v>
      </c>
      <c r="AK10" s="143">
        <v>8381.5813400000006</v>
      </c>
      <c r="AL10" s="143">
        <v>9620.0327800000014</v>
      </c>
      <c r="AM10" s="143">
        <v>8222.7163700000001</v>
      </c>
      <c r="AN10" s="143">
        <v>8624.2296200000019</v>
      </c>
      <c r="AO10" s="143">
        <v>7879.6177400000006</v>
      </c>
      <c r="AP10" s="143">
        <v>8758.7819999999992</v>
      </c>
      <c r="AQ10" s="143">
        <v>1250.4898400000002</v>
      </c>
    </row>
    <row r="11" spans="1:43" x14ac:dyDescent="0.25">
      <c r="A11" s="6" t="s">
        <v>195</v>
      </c>
      <c r="B11" s="73">
        <v>12078.350560000001</v>
      </c>
      <c r="C11" s="73">
        <v>14961.851190000001</v>
      </c>
      <c r="D11" s="73">
        <v>15841.77975</v>
      </c>
      <c r="E11" s="49">
        <v>16764.566170000002</v>
      </c>
      <c r="F11" s="98">
        <v>11857.744309999998</v>
      </c>
      <c r="G11" s="98">
        <v>11784.9946</v>
      </c>
      <c r="H11" s="98">
        <v>14458.287370000002</v>
      </c>
      <c r="I11" s="98">
        <v>18170.523659999999</v>
      </c>
      <c r="J11" s="98">
        <v>13432.832339999999</v>
      </c>
      <c r="K11" s="98">
        <v>14186.292589999999</v>
      </c>
      <c r="L11" s="98">
        <v>13307.624620000001</v>
      </c>
      <c r="M11" s="98">
        <v>15549.339579999998</v>
      </c>
      <c r="N11" s="98">
        <v>11542.06601</v>
      </c>
      <c r="O11" s="98">
        <v>12843.552</v>
      </c>
      <c r="P11" s="98">
        <v>16719.195030000003</v>
      </c>
      <c r="Q11" s="98">
        <v>19673.69427</v>
      </c>
      <c r="R11" s="98">
        <v>12228.612859999999</v>
      </c>
      <c r="S11" s="98">
        <v>7273.6871700000002</v>
      </c>
      <c r="T11" s="146">
        <v>8835.2270100000005</v>
      </c>
      <c r="U11" s="98">
        <v>13939.167919999998</v>
      </c>
      <c r="V11" s="98">
        <v>12752.64575</v>
      </c>
      <c r="W11" s="98">
        <v>11716.048260000001</v>
      </c>
      <c r="X11" s="2">
        <v>12712.909509999999</v>
      </c>
      <c r="Y11" s="98">
        <v>19967.265530000001</v>
      </c>
      <c r="Z11" s="143">
        <v>15143.12933</v>
      </c>
      <c r="AA11" s="143">
        <v>19478.669530000003</v>
      </c>
      <c r="AB11" s="143">
        <v>17628.563160000002</v>
      </c>
      <c r="AC11" s="143">
        <v>26425.404310000002</v>
      </c>
      <c r="AD11" s="143">
        <v>17061.360980000001</v>
      </c>
      <c r="AE11" s="143">
        <v>19391.223810000003</v>
      </c>
      <c r="AF11" s="143">
        <v>22640.046859999999</v>
      </c>
      <c r="AG11" s="143">
        <v>22468.419239999999</v>
      </c>
      <c r="AH11" s="143">
        <v>15907.06774</v>
      </c>
      <c r="AI11" s="143">
        <v>21812.351559999999</v>
      </c>
      <c r="AJ11" s="143">
        <v>22593.208600000002</v>
      </c>
      <c r="AK11" s="143">
        <v>25326.136909999997</v>
      </c>
      <c r="AL11" s="143">
        <v>17311.020700000001</v>
      </c>
      <c r="AM11" s="143">
        <v>18962.12888</v>
      </c>
      <c r="AN11" s="143">
        <v>21572.318580000003</v>
      </c>
      <c r="AO11" s="143">
        <v>22477.340090000005</v>
      </c>
      <c r="AP11" s="143">
        <v>22218.303100000001</v>
      </c>
      <c r="AQ11" s="143">
        <v>5269.9587599999995</v>
      </c>
    </row>
    <row r="12" spans="1:43" x14ac:dyDescent="0.25">
      <c r="A12" s="6" t="s">
        <v>196</v>
      </c>
      <c r="B12" s="73">
        <v>13610.443979999998</v>
      </c>
      <c r="C12" s="73">
        <v>17083.34619</v>
      </c>
      <c r="D12" s="73">
        <v>18849.155730000002</v>
      </c>
      <c r="E12" s="49">
        <v>20511.67511</v>
      </c>
      <c r="F12" s="98">
        <v>14819.982099999999</v>
      </c>
      <c r="G12" s="98">
        <v>15728.30373</v>
      </c>
      <c r="H12" s="98">
        <v>14008.590320000001</v>
      </c>
      <c r="I12" s="98">
        <v>17306.434020000001</v>
      </c>
      <c r="J12" s="98">
        <v>12659.860919999999</v>
      </c>
      <c r="K12" s="98">
        <v>14183.838949999999</v>
      </c>
      <c r="L12" s="98">
        <v>13344.302589999999</v>
      </c>
      <c r="M12" s="98">
        <v>15168.988519999999</v>
      </c>
      <c r="N12" s="98">
        <v>12915.125610000001</v>
      </c>
      <c r="O12" s="98">
        <v>15292.375399999999</v>
      </c>
      <c r="P12" s="98">
        <v>14358.084480000001</v>
      </c>
      <c r="Q12" s="98">
        <v>16209.840789999998</v>
      </c>
      <c r="R12" s="98">
        <v>12788.75836</v>
      </c>
      <c r="S12" s="98">
        <v>8960.7763300000006</v>
      </c>
      <c r="T12" s="146">
        <v>12124.479459999999</v>
      </c>
      <c r="U12" s="98">
        <v>15470.33596</v>
      </c>
      <c r="V12" s="98">
        <v>14297.288329999999</v>
      </c>
      <c r="W12" s="98">
        <v>14263.819219999999</v>
      </c>
      <c r="X12" s="2">
        <v>15983.814130000002</v>
      </c>
      <c r="Y12" s="98">
        <v>24913.100280000002</v>
      </c>
      <c r="Z12" s="143">
        <v>18440.667679999999</v>
      </c>
      <c r="AA12" s="143">
        <v>22161.59965</v>
      </c>
      <c r="AB12" s="143">
        <v>19399.974240000003</v>
      </c>
      <c r="AC12" s="143">
        <v>28127.47352</v>
      </c>
      <c r="AD12" s="143">
        <v>19515.22957</v>
      </c>
      <c r="AE12" s="143">
        <v>21553.867569999999</v>
      </c>
      <c r="AF12" s="143">
        <v>21422.691179999998</v>
      </c>
      <c r="AG12" s="143">
        <v>26411.841469999999</v>
      </c>
      <c r="AH12" s="143">
        <v>19484.828420000002</v>
      </c>
      <c r="AI12" s="143">
        <v>20840.665239999998</v>
      </c>
      <c r="AJ12" s="143">
        <v>20904.77188</v>
      </c>
      <c r="AK12" s="143">
        <v>27716.78729</v>
      </c>
      <c r="AL12" s="143">
        <v>19996.775530000003</v>
      </c>
      <c r="AM12" s="143">
        <v>21225.809079999999</v>
      </c>
      <c r="AN12" s="143">
        <v>22990.771169999996</v>
      </c>
      <c r="AO12" s="143">
        <v>27916.8272</v>
      </c>
      <c r="AP12" s="143">
        <v>24644.103800000001</v>
      </c>
      <c r="AQ12" s="143">
        <v>7533.2795300000007</v>
      </c>
    </row>
    <row r="13" spans="1:43" x14ac:dyDescent="0.25">
      <c r="A13" s="6" t="s">
        <v>197</v>
      </c>
      <c r="B13" s="73">
        <v>22050.359769999999</v>
      </c>
      <c r="C13" s="73">
        <v>28213.183169999997</v>
      </c>
      <c r="D13" s="73">
        <v>27921.589469999999</v>
      </c>
      <c r="E13" s="49">
        <v>27036.425810000001</v>
      </c>
      <c r="F13" s="98">
        <v>26470.154579999999</v>
      </c>
      <c r="G13" s="98">
        <v>30032.701369999999</v>
      </c>
      <c r="H13" s="98">
        <v>28778.206560000002</v>
      </c>
      <c r="I13" s="98">
        <v>27011.542020000001</v>
      </c>
      <c r="J13" s="98">
        <v>22821.27564</v>
      </c>
      <c r="K13" s="98">
        <v>25873.219580000001</v>
      </c>
      <c r="L13" s="98">
        <v>27947.681949999998</v>
      </c>
      <c r="M13" s="98">
        <v>23519.790860000001</v>
      </c>
      <c r="N13" s="98">
        <v>20868.225930000001</v>
      </c>
      <c r="O13" s="98">
        <v>26958.54464</v>
      </c>
      <c r="P13" s="98">
        <v>25248.360699999997</v>
      </c>
      <c r="Q13" s="98">
        <v>26458.386289999999</v>
      </c>
      <c r="R13" s="98">
        <v>23439.844280000001</v>
      </c>
      <c r="S13" s="98">
        <v>20426.517899999999</v>
      </c>
      <c r="T13" s="146">
        <v>31190.676909999995</v>
      </c>
      <c r="U13" s="98">
        <v>27162.406289999999</v>
      </c>
      <c r="V13" s="98">
        <v>26193.973999999998</v>
      </c>
      <c r="W13" s="98">
        <v>24816.783789999998</v>
      </c>
      <c r="X13" s="2">
        <v>27670.029649999997</v>
      </c>
      <c r="Y13" s="98">
        <v>32819.412779999999</v>
      </c>
      <c r="Z13" s="143">
        <v>28541.928509999998</v>
      </c>
      <c r="AA13" s="143">
        <v>31837.780629999994</v>
      </c>
      <c r="AB13" s="143">
        <v>31638.53068</v>
      </c>
      <c r="AC13" s="143">
        <v>42562.871870000003</v>
      </c>
      <c r="AD13" s="143">
        <v>30324.288829999998</v>
      </c>
      <c r="AE13" s="143">
        <v>31399.339700000004</v>
      </c>
      <c r="AF13" s="143">
        <v>37058.821900000003</v>
      </c>
      <c r="AG13" s="143">
        <v>36211.39417</v>
      </c>
      <c r="AH13" s="143">
        <v>32786.577749999997</v>
      </c>
      <c r="AI13" s="143">
        <v>35296.036229999998</v>
      </c>
      <c r="AJ13" s="143">
        <v>33752.014230000001</v>
      </c>
      <c r="AK13" s="143">
        <v>36916.235930000003</v>
      </c>
      <c r="AL13" s="143">
        <v>34902.36995</v>
      </c>
      <c r="AM13" s="143">
        <v>31873.511079999997</v>
      </c>
      <c r="AN13" s="143">
        <v>35281.596789999996</v>
      </c>
      <c r="AO13" s="143">
        <v>39645.43993</v>
      </c>
      <c r="AP13" s="143">
        <v>37760.122409999996</v>
      </c>
      <c r="AQ13" s="143">
        <v>10196.0851</v>
      </c>
    </row>
    <row r="14" spans="1:43" x14ac:dyDescent="0.25">
      <c r="A14" s="8" t="s">
        <v>169</v>
      </c>
      <c r="B14" s="73"/>
      <c r="C14" s="73"/>
      <c r="D14" s="73"/>
      <c r="E14" s="49"/>
      <c r="F14" s="98"/>
      <c r="G14" s="98"/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146">
        <v>0</v>
      </c>
      <c r="U14" s="98">
        <v>0</v>
      </c>
      <c r="V14" s="98">
        <v>0</v>
      </c>
      <c r="W14" s="98">
        <v>0</v>
      </c>
      <c r="X14" s="2">
        <v>0</v>
      </c>
      <c r="Y14" s="98">
        <v>0</v>
      </c>
      <c r="Z14" s="143">
        <v>0</v>
      </c>
      <c r="AA14" s="143">
        <v>0</v>
      </c>
      <c r="AB14" s="143">
        <v>0</v>
      </c>
      <c r="AC14" s="143">
        <v>0</v>
      </c>
      <c r="AD14" s="143">
        <v>0</v>
      </c>
      <c r="AE14" s="143">
        <v>0</v>
      </c>
      <c r="AF14" s="143">
        <v>0</v>
      </c>
      <c r="AG14" s="143">
        <v>0</v>
      </c>
      <c r="AH14" s="143">
        <v>0</v>
      </c>
      <c r="AI14" s="143">
        <v>0</v>
      </c>
      <c r="AJ14" s="143">
        <v>0</v>
      </c>
      <c r="AK14" s="143">
        <v>0</v>
      </c>
      <c r="AL14" s="143">
        <v>0</v>
      </c>
      <c r="AM14" s="143">
        <v>0</v>
      </c>
      <c r="AN14" s="143">
        <v>0</v>
      </c>
      <c r="AO14" s="143">
        <v>0</v>
      </c>
      <c r="AP14" s="143">
        <v>0</v>
      </c>
      <c r="AQ14" s="143">
        <v>0</v>
      </c>
    </row>
    <row r="15" spans="1:43" x14ac:dyDescent="0.25">
      <c r="A15" s="6" t="s">
        <v>198</v>
      </c>
      <c r="B15" s="73">
        <v>7226.8500899999999</v>
      </c>
      <c r="C15" s="73">
        <v>6874.3428900000008</v>
      </c>
      <c r="D15" s="73">
        <v>7769.6380099999997</v>
      </c>
      <c r="E15" s="49">
        <v>6203.5599700000002</v>
      </c>
      <c r="F15" s="98">
        <v>7683.3420299999989</v>
      </c>
      <c r="G15" s="98">
        <v>6140.6280900000002</v>
      </c>
      <c r="H15" s="98">
        <v>5569.1414000000004</v>
      </c>
      <c r="I15" s="98">
        <v>6842.0817900000002</v>
      </c>
      <c r="J15" s="98">
        <v>6293.1178099999997</v>
      </c>
      <c r="K15" s="98">
        <v>5852.5067199999994</v>
      </c>
      <c r="L15" s="98">
        <v>4850.1657699999996</v>
      </c>
      <c r="M15" s="98">
        <v>6664.08385</v>
      </c>
      <c r="N15" s="98">
        <v>7069.4252099999994</v>
      </c>
      <c r="O15" s="98">
        <v>6345.7301899999993</v>
      </c>
      <c r="P15" s="98">
        <v>6240.9017699999995</v>
      </c>
      <c r="Q15" s="98">
        <v>6399.3323199999995</v>
      </c>
      <c r="R15" s="98">
        <v>5526.4507599999997</v>
      </c>
      <c r="S15" s="98">
        <v>5701.6587299999992</v>
      </c>
      <c r="T15" s="146">
        <v>6662.1165799999999</v>
      </c>
      <c r="U15" s="98">
        <v>5489.1118200000001</v>
      </c>
      <c r="V15" s="98">
        <v>6772.6277099999988</v>
      </c>
      <c r="W15" s="98">
        <v>6054.850550000001</v>
      </c>
      <c r="X15" s="2">
        <v>4934.5025900000001</v>
      </c>
      <c r="Y15" s="98">
        <v>6345.1365900000001</v>
      </c>
      <c r="Z15" s="143">
        <v>7546.5184300000001</v>
      </c>
      <c r="AA15" s="143">
        <v>8359.6202400000002</v>
      </c>
      <c r="AB15" s="143">
        <v>7714.1711699999996</v>
      </c>
      <c r="AC15" s="143">
        <v>8911.4666400000006</v>
      </c>
      <c r="AD15" s="143">
        <v>9552.9318599999988</v>
      </c>
      <c r="AE15" s="143">
        <v>5959.0028899999998</v>
      </c>
      <c r="AF15" s="143">
        <v>7384.6846500000001</v>
      </c>
      <c r="AG15" s="143">
        <v>8128.96558</v>
      </c>
      <c r="AH15" s="143">
        <v>10503.37471</v>
      </c>
      <c r="AI15" s="143">
        <v>11175.790919999999</v>
      </c>
      <c r="AJ15" s="143">
        <v>9197.2483200000006</v>
      </c>
      <c r="AK15" s="143">
        <v>11004.41152</v>
      </c>
      <c r="AL15" s="143">
        <v>9449.6075099999998</v>
      </c>
      <c r="AM15" s="143">
        <v>9808.5747300000003</v>
      </c>
      <c r="AN15" s="143">
        <v>10652.91195</v>
      </c>
      <c r="AO15" s="143">
        <v>10189.677320000001</v>
      </c>
      <c r="AP15" s="143">
        <v>10918.721009999999</v>
      </c>
      <c r="AQ15" s="143">
        <v>3196.1659199999999</v>
      </c>
    </row>
    <row r="16" spans="1:43" x14ac:dyDescent="0.25">
      <c r="A16" s="6" t="s">
        <v>199</v>
      </c>
      <c r="B16" s="73">
        <v>24913.906230000001</v>
      </c>
      <c r="C16" s="73">
        <v>34740.217517999998</v>
      </c>
      <c r="D16" s="73">
        <v>26797.716156999999</v>
      </c>
      <c r="E16" s="49">
        <v>30763.716751</v>
      </c>
      <c r="F16" s="98">
        <v>34658.151300000005</v>
      </c>
      <c r="G16" s="98">
        <v>32488.816085000002</v>
      </c>
      <c r="H16" s="98">
        <v>37516.807938999998</v>
      </c>
      <c r="I16" s="98">
        <v>33558.367012999995</v>
      </c>
      <c r="J16" s="98">
        <v>39977.265962999998</v>
      </c>
      <c r="K16" s="98">
        <v>45494.312712999999</v>
      </c>
      <c r="L16" s="98">
        <v>39529.663943000007</v>
      </c>
      <c r="M16" s="98">
        <v>52746.800572</v>
      </c>
      <c r="N16" s="98">
        <v>44815.00849</v>
      </c>
      <c r="O16" s="98">
        <v>52345.475394000001</v>
      </c>
      <c r="P16" s="98">
        <v>48786.467438000007</v>
      </c>
      <c r="Q16" s="98">
        <v>46052.160371999998</v>
      </c>
      <c r="R16" s="98">
        <v>46233.172284</v>
      </c>
      <c r="S16" s="98">
        <v>17509.227292</v>
      </c>
      <c r="T16" s="146">
        <v>13626.068228</v>
      </c>
      <c r="U16" s="98">
        <v>24556.459766</v>
      </c>
      <c r="V16" s="98">
        <v>31026.363002999999</v>
      </c>
      <c r="W16" s="98">
        <v>37007.326034000005</v>
      </c>
      <c r="X16" s="2">
        <v>44177.254520000002</v>
      </c>
      <c r="Y16" s="98">
        <v>52469.556831000002</v>
      </c>
      <c r="Z16" s="143">
        <v>58511.889794000002</v>
      </c>
      <c r="AA16" s="143">
        <v>91582.936078999992</v>
      </c>
      <c r="AB16" s="143">
        <v>67774.662587000013</v>
      </c>
      <c r="AC16" s="143">
        <v>59985.981754999993</v>
      </c>
      <c r="AD16" s="143">
        <v>57192.619527000003</v>
      </c>
      <c r="AE16" s="143">
        <v>57632.465267000007</v>
      </c>
      <c r="AF16" s="143">
        <v>66623.831265000001</v>
      </c>
      <c r="AG16" s="143">
        <v>60556.874871999993</v>
      </c>
      <c r="AH16" s="143">
        <v>68099.546008000005</v>
      </c>
      <c r="AI16" s="143">
        <v>83481.520509000009</v>
      </c>
      <c r="AJ16" s="143">
        <v>57989.208612000002</v>
      </c>
      <c r="AK16" s="143">
        <v>55968.247031000006</v>
      </c>
      <c r="AL16" s="143">
        <v>63256.931264999999</v>
      </c>
      <c r="AM16" s="143">
        <v>76022.240596000003</v>
      </c>
      <c r="AN16" s="143">
        <v>57965.825796999998</v>
      </c>
      <c r="AO16" s="143">
        <v>69487.542379999999</v>
      </c>
      <c r="AP16" s="143">
        <v>81957.640402000005</v>
      </c>
      <c r="AQ16" s="143">
        <v>31488.034842999998</v>
      </c>
    </row>
    <row r="17" spans="1:43" x14ac:dyDescent="0.25">
      <c r="A17" s="6" t="s">
        <v>200</v>
      </c>
      <c r="B17" s="73">
        <v>25436.513800000001</v>
      </c>
      <c r="C17" s="73">
        <v>51344.55756999999</v>
      </c>
      <c r="D17" s="73">
        <v>25969.808509999999</v>
      </c>
      <c r="E17" s="49">
        <v>24688.462600000003</v>
      </c>
      <c r="F17" s="98">
        <v>25488.69931</v>
      </c>
      <c r="G17" s="98">
        <v>23998.475780000001</v>
      </c>
      <c r="H17" s="98">
        <v>24773.009990000002</v>
      </c>
      <c r="I17" s="98">
        <v>27645.565890000002</v>
      </c>
      <c r="J17" s="98">
        <v>25267.147789999999</v>
      </c>
      <c r="K17" s="98">
        <v>25706.056310000004</v>
      </c>
      <c r="L17" s="98">
        <v>27141.666310000004</v>
      </c>
      <c r="M17" s="98">
        <v>22266.568609999998</v>
      </c>
      <c r="N17" s="98">
        <v>25020.402100000003</v>
      </c>
      <c r="O17" s="98">
        <v>26901.597740000001</v>
      </c>
      <c r="P17" s="98">
        <v>26275.996259999996</v>
      </c>
      <c r="Q17" s="98">
        <v>29640.32445</v>
      </c>
      <c r="R17" s="98">
        <v>26552.028849999999</v>
      </c>
      <c r="S17" s="98">
        <v>16621.425999999999</v>
      </c>
      <c r="T17" s="146">
        <v>32060.664780000003</v>
      </c>
      <c r="U17" s="98">
        <v>20841.130969999998</v>
      </c>
      <c r="V17" s="98">
        <v>23661.565240000004</v>
      </c>
      <c r="W17" s="98">
        <v>28678.928629999999</v>
      </c>
      <c r="X17" s="2">
        <v>27751.322809999998</v>
      </c>
      <c r="Y17" s="98">
        <v>34446.327170000004</v>
      </c>
      <c r="Z17" s="143">
        <v>35567.090779999999</v>
      </c>
      <c r="AA17" s="143">
        <v>41006.74811</v>
      </c>
      <c r="AB17" s="143">
        <v>31791.952579999997</v>
      </c>
      <c r="AC17" s="143">
        <v>42123.454680000003</v>
      </c>
      <c r="AD17" s="143">
        <v>36066.548219999997</v>
      </c>
      <c r="AE17" s="143">
        <v>37143.979400000004</v>
      </c>
      <c r="AF17" s="143">
        <v>42700.355879999996</v>
      </c>
      <c r="AG17" s="143">
        <v>36332.723159999994</v>
      </c>
      <c r="AH17" s="143">
        <v>59116.687389999999</v>
      </c>
      <c r="AI17" s="143">
        <v>45211.075779999999</v>
      </c>
      <c r="AJ17" s="143">
        <v>44293.947500000002</v>
      </c>
      <c r="AK17" s="143">
        <v>41899.037150000004</v>
      </c>
      <c r="AL17" s="143">
        <v>45697.247609999999</v>
      </c>
      <c r="AM17" s="143">
        <v>39807.375019999992</v>
      </c>
      <c r="AN17" s="143">
        <v>46169.968719999997</v>
      </c>
      <c r="AO17" s="143">
        <v>38030.325509999995</v>
      </c>
      <c r="AP17" s="143">
        <v>47637.897280000005</v>
      </c>
      <c r="AQ17" s="143">
        <v>16227.591849999999</v>
      </c>
    </row>
    <row r="18" spans="1:43" x14ac:dyDescent="0.25">
      <c r="A18" s="6" t="s">
        <v>201</v>
      </c>
      <c r="B18" s="73">
        <v>102290.01784999999</v>
      </c>
      <c r="C18" s="73">
        <v>108684.00213999998</v>
      </c>
      <c r="D18" s="73">
        <v>108872.37340000001</v>
      </c>
      <c r="E18" s="49">
        <v>107858.96045</v>
      </c>
      <c r="F18" s="98">
        <v>103430.02412999999</v>
      </c>
      <c r="G18" s="98">
        <v>113754.36402000001</v>
      </c>
      <c r="H18" s="98">
        <v>101664.62940000001</v>
      </c>
      <c r="I18" s="98">
        <v>104035.04292000001</v>
      </c>
      <c r="J18" s="98">
        <v>86906.79614000002</v>
      </c>
      <c r="K18" s="98">
        <v>118408.00507999999</v>
      </c>
      <c r="L18" s="98">
        <v>109277.63893</v>
      </c>
      <c r="M18" s="98">
        <v>114660.84100999999</v>
      </c>
      <c r="N18" s="98">
        <v>108106.07378000001</v>
      </c>
      <c r="O18" s="98">
        <v>114952.33421000002</v>
      </c>
      <c r="P18" s="98">
        <v>110618.92096999999</v>
      </c>
      <c r="Q18" s="98">
        <v>115122.70331999999</v>
      </c>
      <c r="R18" s="98">
        <v>108667.04762</v>
      </c>
      <c r="S18" s="98">
        <v>86694.235790000006</v>
      </c>
      <c r="T18" s="146">
        <v>93570.756720000005</v>
      </c>
      <c r="U18" s="98">
        <v>95599.827800000014</v>
      </c>
      <c r="V18" s="98">
        <v>112739.96643</v>
      </c>
      <c r="W18" s="98">
        <v>139779.00738999998</v>
      </c>
      <c r="X18" s="2">
        <v>151730.89293999999</v>
      </c>
      <c r="Y18" s="98">
        <v>161635.70061</v>
      </c>
      <c r="Z18" s="143">
        <v>153564.94464999999</v>
      </c>
      <c r="AA18" s="143">
        <v>184556.04902999999</v>
      </c>
      <c r="AB18" s="143">
        <v>168290.54604999998</v>
      </c>
      <c r="AC18" s="143">
        <v>179122.98524000001</v>
      </c>
      <c r="AD18" s="143">
        <v>162678.63763999997</v>
      </c>
      <c r="AE18" s="143">
        <v>169773.15127999999</v>
      </c>
      <c r="AF18" s="143">
        <v>167889.62331999998</v>
      </c>
      <c r="AG18" s="143">
        <v>159129.88668999998</v>
      </c>
      <c r="AH18" s="143">
        <v>163748.36790000001</v>
      </c>
      <c r="AI18" s="143">
        <v>182725.22593000002</v>
      </c>
      <c r="AJ18" s="143">
        <v>169846.61605000001</v>
      </c>
      <c r="AK18" s="143">
        <v>174423.26655999999</v>
      </c>
      <c r="AL18" s="143">
        <v>164671.53460999997</v>
      </c>
      <c r="AM18" s="143">
        <v>184333.58288999999</v>
      </c>
      <c r="AN18" s="143">
        <v>173446.82269</v>
      </c>
      <c r="AO18" s="143">
        <v>183843.95928000001</v>
      </c>
      <c r="AP18" s="143">
        <v>192412.89262</v>
      </c>
      <c r="AQ18" s="143">
        <v>66030.010500000004</v>
      </c>
    </row>
    <row r="19" spans="1:43" x14ac:dyDescent="0.25">
      <c r="A19" s="8" t="s">
        <v>174</v>
      </c>
      <c r="B19" s="73"/>
      <c r="C19" s="73"/>
      <c r="D19" s="73"/>
      <c r="E19" s="49"/>
      <c r="F19" s="98"/>
      <c r="G19" s="98"/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146">
        <v>0</v>
      </c>
      <c r="U19" s="98">
        <v>0</v>
      </c>
      <c r="V19" s="98">
        <v>0</v>
      </c>
      <c r="W19" s="98">
        <v>0</v>
      </c>
      <c r="X19" s="2">
        <v>0</v>
      </c>
      <c r="Y19" s="98">
        <v>0</v>
      </c>
      <c r="Z19" s="143">
        <v>0</v>
      </c>
      <c r="AA19" s="143">
        <v>0</v>
      </c>
      <c r="AB19" s="143">
        <v>0</v>
      </c>
      <c r="AC19" s="143">
        <v>0</v>
      </c>
      <c r="AD19" s="143">
        <v>0</v>
      </c>
      <c r="AE19" s="143">
        <v>0</v>
      </c>
      <c r="AF19" s="143">
        <v>0</v>
      </c>
      <c r="AG19" s="143">
        <v>0</v>
      </c>
      <c r="AH19" s="143">
        <v>0</v>
      </c>
      <c r="AI19" s="143">
        <v>0</v>
      </c>
      <c r="AJ19" s="143">
        <v>0</v>
      </c>
      <c r="AK19" s="143">
        <v>0</v>
      </c>
      <c r="AL19" s="143">
        <v>0</v>
      </c>
      <c r="AM19" s="143">
        <v>0</v>
      </c>
      <c r="AN19" s="143">
        <v>0</v>
      </c>
      <c r="AO19" s="143">
        <v>0</v>
      </c>
      <c r="AP19" s="143">
        <v>0</v>
      </c>
      <c r="AQ19" s="143">
        <v>0</v>
      </c>
    </row>
    <row r="20" spans="1:43" x14ac:dyDescent="0.25">
      <c r="A20" s="6" t="s">
        <v>202</v>
      </c>
      <c r="B20" s="73">
        <v>16170.094120000002</v>
      </c>
      <c r="C20" s="73">
        <v>11755.1093</v>
      </c>
      <c r="D20" s="73">
        <v>17628.346120000002</v>
      </c>
      <c r="E20" s="49">
        <v>17330.33322</v>
      </c>
      <c r="F20" s="98">
        <v>12388.18864</v>
      </c>
      <c r="G20" s="98">
        <v>9893.6322500000006</v>
      </c>
      <c r="H20" s="98">
        <v>11226.695659999999</v>
      </c>
      <c r="I20" s="98">
        <v>11412.435119999998</v>
      </c>
      <c r="J20" s="98">
        <v>11333.34187</v>
      </c>
      <c r="K20" s="98">
        <v>12236.482300000001</v>
      </c>
      <c r="L20" s="98">
        <v>21577.155850000003</v>
      </c>
      <c r="M20" s="98">
        <v>14591.244709999999</v>
      </c>
      <c r="N20" s="98">
        <v>14811.959129999999</v>
      </c>
      <c r="O20" s="98">
        <v>15456.20522</v>
      </c>
      <c r="P20" s="98">
        <v>10426.415220000001</v>
      </c>
      <c r="Q20" s="98">
        <v>12299.13048</v>
      </c>
      <c r="R20" s="98">
        <v>19822.925060000001</v>
      </c>
      <c r="S20" s="98">
        <v>5748.5484699999997</v>
      </c>
      <c r="T20" s="146">
        <v>8889.9718000000012</v>
      </c>
      <c r="U20" s="98">
        <v>4875.6387400000003</v>
      </c>
      <c r="V20" s="98">
        <v>9399.3226400000003</v>
      </c>
      <c r="W20" s="98">
        <v>8921.1217099999994</v>
      </c>
      <c r="X20" s="2">
        <v>9592.3866600000001</v>
      </c>
      <c r="Y20" s="98">
        <v>15153.219810000001</v>
      </c>
      <c r="Z20" s="143">
        <v>12095.9519</v>
      </c>
      <c r="AA20" s="143">
        <v>21340.15338</v>
      </c>
      <c r="AB20" s="143">
        <v>18425.986860000001</v>
      </c>
      <c r="AC20" s="143">
        <v>15581.66826</v>
      </c>
      <c r="AD20" s="143">
        <v>26769.28803</v>
      </c>
      <c r="AE20" s="143">
        <v>18560.040739999997</v>
      </c>
      <c r="AF20" s="143">
        <v>17207.41057</v>
      </c>
      <c r="AG20" s="143">
        <v>21282.191129999999</v>
      </c>
      <c r="AH20" s="143">
        <v>27026.433799999995</v>
      </c>
      <c r="AI20" s="143">
        <v>21313.533159999999</v>
      </c>
      <c r="AJ20" s="143">
        <v>20473.280799999997</v>
      </c>
      <c r="AK20" s="143">
        <v>32221.141079999998</v>
      </c>
      <c r="AL20" s="143">
        <v>21945.547340000001</v>
      </c>
      <c r="AM20" s="143">
        <v>20734.056670000002</v>
      </c>
      <c r="AN20" s="143">
        <v>46597.41691</v>
      </c>
      <c r="AO20" s="143">
        <v>24176.157500000001</v>
      </c>
      <c r="AP20" s="143">
        <v>28943.894629999999</v>
      </c>
      <c r="AQ20" s="143">
        <v>8881.8021199999985</v>
      </c>
    </row>
    <row r="21" spans="1:43" x14ac:dyDescent="0.25">
      <c r="A21" s="6" t="s">
        <v>203</v>
      </c>
      <c r="B21" s="73">
        <v>54266.989590000005</v>
      </c>
      <c r="C21" s="73">
        <v>53916.524409999998</v>
      </c>
      <c r="D21" s="73">
        <v>52081.653259999999</v>
      </c>
      <c r="E21" s="49">
        <v>50004.639980000007</v>
      </c>
      <c r="F21" s="98">
        <v>43654.516600000003</v>
      </c>
      <c r="G21" s="98">
        <v>49894.472750000001</v>
      </c>
      <c r="H21" s="98">
        <v>42073.444839999996</v>
      </c>
      <c r="I21" s="98">
        <v>48769.36249</v>
      </c>
      <c r="J21" s="98">
        <v>51538.942909999998</v>
      </c>
      <c r="K21" s="98">
        <v>48046.747109999997</v>
      </c>
      <c r="L21" s="98">
        <v>43900.869460000002</v>
      </c>
      <c r="M21" s="98">
        <v>46670.385089999996</v>
      </c>
      <c r="N21" s="98">
        <v>44713.988340000004</v>
      </c>
      <c r="O21" s="98">
        <v>40532.243480000005</v>
      </c>
      <c r="P21" s="98">
        <v>53297.915269999998</v>
      </c>
      <c r="Q21" s="98">
        <v>58784.335890000002</v>
      </c>
      <c r="R21" s="98">
        <v>55571.772709999997</v>
      </c>
      <c r="S21" s="98">
        <v>27715.370709999999</v>
      </c>
      <c r="T21" s="146">
        <v>36496.68924</v>
      </c>
      <c r="U21" s="98">
        <v>45753.505039999996</v>
      </c>
      <c r="V21" s="98">
        <v>48069.755429999997</v>
      </c>
      <c r="W21" s="98">
        <v>54870.993280000002</v>
      </c>
      <c r="X21" s="2">
        <v>72054.669569999998</v>
      </c>
      <c r="Y21" s="98">
        <v>61491.467969999998</v>
      </c>
      <c r="Z21" s="143">
        <v>69084.358420000004</v>
      </c>
      <c r="AA21" s="143">
        <v>71260.03661000001</v>
      </c>
      <c r="AB21" s="143">
        <v>70270.67009</v>
      </c>
      <c r="AC21" s="143">
        <v>76110.23262000001</v>
      </c>
      <c r="AD21" s="143">
        <v>60770.886650000008</v>
      </c>
      <c r="AE21" s="143">
        <v>67800.066890000002</v>
      </c>
      <c r="AF21" s="143">
        <v>84352.35351999999</v>
      </c>
      <c r="AG21" s="143">
        <v>76641.906099999993</v>
      </c>
      <c r="AH21" s="143">
        <v>113201.39801</v>
      </c>
      <c r="AI21" s="143">
        <v>86004.224269999992</v>
      </c>
      <c r="AJ21" s="143">
        <v>85440.733030000003</v>
      </c>
      <c r="AK21" s="143">
        <v>88177.807610000003</v>
      </c>
      <c r="AL21" s="143">
        <v>83261.345860000001</v>
      </c>
      <c r="AM21" s="143">
        <v>95610.853099999993</v>
      </c>
      <c r="AN21" s="143">
        <v>86548.40956</v>
      </c>
      <c r="AO21" s="143">
        <v>89861.560399999988</v>
      </c>
      <c r="AP21" s="143">
        <v>111132.88524</v>
      </c>
      <c r="AQ21" s="143">
        <v>37764.369409999999</v>
      </c>
    </row>
    <row r="22" spans="1:43" x14ac:dyDescent="0.25">
      <c r="A22" s="8" t="s">
        <v>177</v>
      </c>
      <c r="B22" s="73"/>
      <c r="C22" s="73"/>
      <c r="D22" s="73"/>
      <c r="E22" s="49"/>
      <c r="F22" s="98"/>
      <c r="G22" s="98"/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146">
        <v>0</v>
      </c>
      <c r="U22" s="98">
        <v>0</v>
      </c>
      <c r="V22" s="98">
        <v>0</v>
      </c>
      <c r="W22" s="98">
        <v>0</v>
      </c>
      <c r="X22" s="2">
        <v>0</v>
      </c>
      <c r="Y22" s="98">
        <v>0</v>
      </c>
      <c r="Z22" s="143">
        <v>0</v>
      </c>
      <c r="AA22" s="143">
        <v>0</v>
      </c>
      <c r="AB22" s="143">
        <v>0</v>
      </c>
      <c r="AC22" s="143">
        <v>0</v>
      </c>
      <c r="AD22" s="143">
        <v>0</v>
      </c>
      <c r="AE22" s="143">
        <v>0</v>
      </c>
      <c r="AF22" s="143">
        <v>0</v>
      </c>
      <c r="AG22" s="143">
        <v>0</v>
      </c>
      <c r="AH22" s="143">
        <v>0</v>
      </c>
      <c r="AI22" s="143">
        <v>0</v>
      </c>
      <c r="AJ22" s="143">
        <v>0</v>
      </c>
      <c r="AK22" s="143">
        <v>0</v>
      </c>
      <c r="AL22" s="143">
        <v>0</v>
      </c>
      <c r="AM22" s="143">
        <v>0</v>
      </c>
      <c r="AN22" s="143">
        <v>0</v>
      </c>
      <c r="AO22" s="143">
        <v>0</v>
      </c>
      <c r="AP22" s="143">
        <v>0</v>
      </c>
      <c r="AQ22" s="143">
        <v>0</v>
      </c>
    </row>
    <row r="23" spans="1:43" x14ac:dyDescent="0.25">
      <c r="A23" s="6" t="s">
        <v>204</v>
      </c>
      <c r="B23" s="73">
        <v>9824.8205199999993</v>
      </c>
      <c r="C23" s="73">
        <v>10947.541219999999</v>
      </c>
      <c r="D23" s="73">
        <v>9545.7374600000003</v>
      </c>
      <c r="E23" s="49">
        <v>12002.406590000001</v>
      </c>
      <c r="F23" s="98">
        <v>8326.5434299999997</v>
      </c>
      <c r="G23" s="98">
        <v>7878.4918499999994</v>
      </c>
      <c r="H23" s="98">
        <v>7273.9440200000008</v>
      </c>
      <c r="I23" s="98">
        <v>7522.5441099999998</v>
      </c>
      <c r="J23" s="98">
        <v>7478.767710000001</v>
      </c>
      <c r="K23" s="98">
        <v>7969.1752400000005</v>
      </c>
      <c r="L23" s="98">
        <v>8207.3270099999991</v>
      </c>
      <c r="M23" s="98">
        <v>7893.2359900000001</v>
      </c>
      <c r="N23" s="98">
        <v>7828.4251899999999</v>
      </c>
      <c r="O23" s="98">
        <v>7055.9195999999993</v>
      </c>
      <c r="P23" s="98">
        <v>7021.6042600000001</v>
      </c>
      <c r="Q23" s="98">
        <v>8402.3496200000009</v>
      </c>
      <c r="R23" s="98">
        <v>7735.8393399999995</v>
      </c>
      <c r="S23" s="98">
        <v>2194.6508699999999</v>
      </c>
      <c r="T23" s="146">
        <v>3508.5398799999998</v>
      </c>
      <c r="U23" s="98">
        <v>6025.4373399999995</v>
      </c>
      <c r="V23" s="98">
        <v>4045.67569</v>
      </c>
      <c r="W23" s="98">
        <v>4526.4845400000004</v>
      </c>
      <c r="X23" s="2">
        <v>6496.15092</v>
      </c>
      <c r="Y23" s="98">
        <v>5974.7417999999998</v>
      </c>
      <c r="Z23" s="143">
        <v>6657.3636099999994</v>
      </c>
      <c r="AA23" s="143">
        <v>8798.1558700000005</v>
      </c>
      <c r="AB23" s="143">
        <v>11050.393789999998</v>
      </c>
      <c r="AC23" s="143">
        <v>10429.047700000001</v>
      </c>
      <c r="AD23" s="143">
        <v>10567.97136</v>
      </c>
      <c r="AE23" s="143">
        <v>9580.4564600000012</v>
      </c>
      <c r="AF23" s="143">
        <v>10154.198329999999</v>
      </c>
      <c r="AG23" s="143">
        <v>11081.51138</v>
      </c>
      <c r="AH23" s="143">
        <v>10091.05227</v>
      </c>
      <c r="AI23" s="143">
        <v>9468.874679999999</v>
      </c>
      <c r="AJ23" s="143">
        <v>11485.103640000001</v>
      </c>
      <c r="AK23" s="143">
        <v>12027.81919</v>
      </c>
      <c r="AL23" s="143">
        <v>13247.530939999997</v>
      </c>
      <c r="AM23" s="143">
        <v>13493.110789999999</v>
      </c>
      <c r="AN23" s="143">
        <v>12860.079019999999</v>
      </c>
      <c r="AO23" s="143">
        <v>12736.434080000003</v>
      </c>
      <c r="AP23" s="143">
        <v>15452.352900000002</v>
      </c>
      <c r="AQ23" s="143">
        <v>6323.8882999999996</v>
      </c>
    </row>
    <row r="24" spans="1:43" x14ac:dyDescent="0.25">
      <c r="A24" s="6" t="s">
        <v>205</v>
      </c>
      <c r="B24" s="73">
        <v>11239.453722999999</v>
      </c>
      <c r="C24" s="73">
        <v>20177.661001</v>
      </c>
      <c r="D24" s="73">
        <v>19936.003803</v>
      </c>
      <c r="E24" s="49">
        <v>18590.732340999999</v>
      </c>
      <c r="F24" s="98">
        <v>19669.357545999999</v>
      </c>
      <c r="G24" s="98">
        <v>20203.394004000002</v>
      </c>
      <c r="H24" s="98">
        <v>24900.106816999996</v>
      </c>
      <c r="I24" s="98">
        <v>18389.035623000003</v>
      </c>
      <c r="J24" s="98">
        <v>22973.956189999997</v>
      </c>
      <c r="K24" s="98">
        <v>29706.807104</v>
      </c>
      <c r="L24" s="98">
        <v>25160.347621000001</v>
      </c>
      <c r="M24" s="98">
        <v>25996.924653000002</v>
      </c>
      <c r="N24" s="98">
        <v>21918.018479999995</v>
      </c>
      <c r="O24" s="98">
        <v>27670.950052</v>
      </c>
      <c r="P24" s="98">
        <v>24243.701228000002</v>
      </c>
      <c r="Q24" s="98">
        <v>28317.035468999999</v>
      </c>
      <c r="R24" s="98">
        <v>22115.629153999998</v>
      </c>
      <c r="S24" s="98">
        <v>7458.2906709999997</v>
      </c>
      <c r="T24" s="146">
        <v>14811.199953000001</v>
      </c>
      <c r="U24" s="98">
        <v>14109.439331</v>
      </c>
      <c r="V24" s="98">
        <v>20707.264658</v>
      </c>
      <c r="W24" s="98">
        <v>15563.223386</v>
      </c>
      <c r="X24" s="2">
        <v>33211.586752999996</v>
      </c>
      <c r="Y24" s="98">
        <v>33512.942825999999</v>
      </c>
      <c r="Z24" s="143">
        <v>36186.588149999996</v>
      </c>
      <c r="AA24" s="143">
        <v>51527.786923</v>
      </c>
      <c r="AB24" s="143">
        <v>49406.268320000003</v>
      </c>
      <c r="AC24" s="143">
        <v>33257.449236</v>
      </c>
      <c r="AD24" s="143">
        <v>31562.627905000001</v>
      </c>
      <c r="AE24" s="143">
        <v>36115.189806000002</v>
      </c>
      <c r="AF24" s="143">
        <v>45706.611349999999</v>
      </c>
      <c r="AG24" s="143">
        <v>34215.750919999999</v>
      </c>
      <c r="AH24" s="143">
        <v>36064.002251000005</v>
      </c>
      <c r="AI24" s="143">
        <v>40823.431255999996</v>
      </c>
      <c r="AJ24" s="143">
        <v>33045.369966999999</v>
      </c>
      <c r="AK24" s="143">
        <v>35628.789865999999</v>
      </c>
      <c r="AL24" s="143">
        <v>31327.061616999999</v>
      </c>
      <c r="AM24" s="143">
        <v>26706.878699999997</v>
      </c>
      <c r="AN24" s="143">
        <v>32890.676611000003</v>
      </c>
      <c r="AO24" s="143">
        <v>39237.339630999995</v>
      </c>
      <c r="AP24" s="143">
        <v>35050.100615000003</v>
      </c>
      <c r="AQ24" s="143">
        <v>18256.333693999997</v>
      </c>
    </row>
    <row r="25" spans="1:43" x14ac:dyDescent="0.25">
      <c r="A25" s="6" t="s">
        <v>206</v>
      </c>
      <c r="B25" s="73">
        <v>16513.79855</v>
      </c>
      <c r="C25" s="73">
        <v>11653.76578</v>
      </c>
      <c r="D25" s="73">
        <v>9305.3192100000015</v>
      </c>
      <c r="E25" s="49">
        <v>7875.8503799999999</v>
      </c>
      <c r="F25" s="98">
        <v>7956.5045300000002</v>
      </c>
      <c r="G25" s="98">
        <v>12701.713829999999</v>
      </c>
      <c r="H25" s="98">
        <v>7363.4110299999993</v>
      </c>
      <c r="I25" s="98">
        <v>13091.556929999999</v>
      </c>
      <c r="J25" s="98">
        <v>12943.079470000001</v>
      </c>
      <c r="K25" s="98">
        <v>8477.8023599999997</v>
      </c>
      <c r="L25" s="98">
        <v>8005.4446500000004</v>
      </c>
      <c r="M25" s="98">
        <v>9381.7074600000014</v>
      </c>
      <c r="N25" s="98">
        <v>7545.8909899999999</v>
      </c>
      <c r="O25" s="98">
        <v>11051.50167</v>
      </c>
      <c r="P25" s="98">
        <v>6959.6736899999996</v>
      </c>
      <c r="Q25" s="98">
        <v>6311.8897399999996</v>
      </c>
      <c r="R25" s="98">
        <v>8712.3501500000002</v>
      </c>
      <c r="S25" s="98">
        <v>6975.39408</v>
      </c>
      <c r="T25" s="146">
        <v>8140.8924699999998</v>
      </c>
      <c r="U25" s="98">
        <v>6511.3947200000002</v>
      </c>
      <c r="V25" s="98">
        <v>7730.2525800000003</v>
      </c>
      <c r="W25" s="98">
        <v>9865.6642300000003</v>
      </c>
      <c r="X25" s="2">
        <v>8209.944230000001</v>
      </c>
      <c r="Y25" s="98">
        <v>9022.6209499999986</v>
      </c>
      <c r="Z25" s="143">
        <v>11517.684019999999</v>
      </c>
      <c r="AA25" s="143">
        <v>11842.097489999998</v>
      </c>
      <c r="AB25" s="143">
        <v>8788.3644699999986</v>
      </c>
      <c r="AC25" s="143">
        <v>15805.538769999999</v>
      </c>
      <c r="AD25" s="143">
        <v>12402.987880000001</v>
      </c>
      <c r="AE25" s="143">
        <v>10317.846210000002</v>
      </c>
      <c r="AF25" s="143">
        <v>8396.9703800000007</v>
      </c>
      <c r="AG25" s="143">
        <v>7917.8961400000007</v>
      </c>
      <c r="AH25" s="143">
        <v>8701.0827800000006</v>
      </c>
      <c r="AI25" s="143">
        <v>8549.2249200000006</v>
      </c>
      <c r="AJ25" s="143">
        <v>9469.7702499999996</v>
      </c>
      <c r="AK25" s="143">
        <v>6905.5539200000003</v>
      </c>
      <c r="AL25" s="143">
        <v>7898.7980199999993</v>
      </c>
      <c r="AM25" s="143">
        <v>7352.2782999999999</v>
      </c>
      <c r="AN25" s="143">
        <v>7327.4549100000004</v>
      </c>
      <c r="AO25" s="143">
        <v>7530.7394100000001</v>
      </c>
      <c r="AP25" s="143">
        <v>8663.3785599999992</v>
      </c>
      <c r="AQ25" s="143">
        <v>1916.6781000000001</v>
      </c>
    </row>
    <row r="26" spans="1:43" x14ac:dyDescent="0.25">
      <c r="A26" s="6" t="s">
        <v>207</v>
      </c>
      <c r="B26" s="73">
        <v>74446.349350000004</v>
      </c>
      <c r="C26" s="73">
        <v>65061.59491</v>
      </c>
      <c r="D26" s="73">
        <v>80830.987510000006</v>
      </c>
      <c r="E26" s="49">
        <v>85145.387439999991</v>
      </c>
      <c r="F26" s="98">
        <v>64031.266049999998</v>
      </c>
      <c r="G26" s="98">
        <v>70770.386339999997</v>
      </c>
      <c r="H26" s="98">
        <v>79877.629509999999</v>
      </c>
      <c r="I26" s="98">
        <v>92564.093250000005</v>
      </c>
      <c r="J26" s="98">
        <v>66045.249609999999</v>
      </c>
      <c r="K26" s="98">
        <v>79096.597330000004</v>
      </c>
      <c r="L26" s="98">
        <v>80737.568699999989</v>
      </c>
      <c r="M26" s="98">
        <v>98114.451319999993</v>
      </c>
      <c r="N26" s="98">
        <v>75609.30012</v>
      </c>
      <c r="O26" s="98">
        <v>69072.450629999992</v>
      </c>
      <c r="P26" s="98">
        <v>94560.12453999999</v>
      </c>
      <c r="Q26" s="98">
        <v>90633.674319999991</v>
      </c>
      <c r="R26" s="98">
        <v>77551.614099999992</v>
      </c>
      <c r="S26" s="98">
        <v>41200.294600000008</v>
      </c>
      <c r="T26" s="146">
        <v>45668.243569999999</v>
      </c>
      <c r="U26" s="98">
        <v>53327.470799999996</v>
      </c>
      <c r="V26" s="98">
        <v>60553.004890000004</v>
      </c>
      <c r="W26" s="98">
        <v>69364.672579999999</v>
      </c>
      <c r="X26" s="2">
        <v>78384.415670000002</v>
      </c>
      <c r="Y26" s="98">
        <v>93959.427949999998</v>
      </c>
      <c r="Z26" s="143">
        <v>109963.62665999999</v>
      </c>
      <c r="AA26" s="143">
        <v>75790.220729999986</v>
      </c>
      <c r="AB26" s="143">
        <v>91834.446219999998</v>
      </c>
      <c r="AC26" s="143">
        <v>155813.90672999999</v>
      </c>
      <c r="AD26" s="143">
        <v>88959.139169999995</v>
      </c>
      <c r="AE26" s="143">
        <v>79712.408299999996</v>
      </c>
      <c r="AF26" s="143">
        <v>97222.854569999996</v>
      </c>
      <c r="AG26" s="143">
        <v>103663.58925</v>
      </c>
      <c r="AH26" s="143">
        <v>75961.20259999999</v>
      </c>
      <c r="AI26" s="143">
        <v>92937.922200000001</v>
      </c>
      <c r="AJ26" s="143">
        <v>84474.806840000005</v>
      </c>
      <c r="AK26" s="143">
        <v>102585.05361999998</v>
      </c>
      <c r="AL26" s="143">
        <v>78590.770380000002</v>
      </c>
      <c r="AM26" s="143">
        <v>68473.918529999981</v>
      </c>
      <c r="AN26" s="143">
        <v>121219.04732000001</v>
      </c>
      <c r="AO26" s="143">
        <v>93291.800300000003</v>
      </c>
      <c r="AP26" s="143">
        <v>95193.646139999997</v>
      </c>
      <c r="AQ26" s="143">
        <v>25576.325499999999</v>
      </c>
    </row>
    <row r="27" spans="1:43" x14ac:dyDescent="0.25">
      <c r="A27" s="6" t="s">
        <v>208</v>
      </c>
      <c r="B27" s="73">
        <v>538.40826000000004</v>
      </c>
      <c r="C27" s="73">
        <v>972.00836000000004</v>
      </c>
      <c r="D27" s="73">
        <v>1124.1979199999998</v>
      </c>
      <c r="E27" s="49">
        <v>1283.9076800000003</v>
      </c>
      <c r="F27" s="98">
        <v>1068.7671300000002</v>
      </c>
      <c r="G27" s="98">
        <v>754.59008999999992</v>
      </c>
      <c r="H27" s="98">
        <v>752.54093999999998</v>
      </c>
      <c r="I27" s="98">
        <v>937.06302999999991</v>
      </c>
      <c r="J27" s="98">
        <v>639.39672999999993</v>
      </c>
      <c r="K27" s="98">
        <v>840.95888000000002</v>
      </c>
      <c r="L27" s="98">
        <v>1555.0156500000001</v>
      </c>
      <c r="M27" s="98">
        <v>1046.64617</v>
      </c>
      <c r="N27" s="98">
        <v>748.70776000000001</v>
      </c>
      <c r="O27" s="98">
        <v>717.95106999999996</v>
      </c>
      <c r="P27" s="98">
        <v>991.88953300000003</v>
      </c>
      <c r="Q27" s="98">
        <v>711.08252999999991</v>
      </c>
      <c r="R27" s="98">
        <v>285.20057000000003</v>
      </c>
      <c r="S27" s="98">
        <v>291.60160999999999</v>
      </c>
      <c r="T27" s="146">
        <v>564.10775999999998</v>
      </c>
      <c r="U27" s="98">
        <v>1024.56891</v>
      </c>
      <c r="V27" s="98">
        <v>832.9504300000001</v>
      </c>
      <c r="W27" s="98">
        <v>1104.6771199999998</v>
      </c>
      <c r="X27" s="2">
        <v>956.93368999999996</v>
      </c>
      <c r="Y27" s="98">
        <v>909.98524999999995</v>
      </c>
      <c r="Z27" s="143">
        <v>869.78716000000009</v>
      </c>
      <c r="AA27" s="143">
        <v>965.68848000000003</v>
      </c>
      <c r="AB27" s="143">
        <v>676.77837</v>
      </c>
      <c r="AC27" s="143">
        <v>1225.99135</v>
      </c>
      <c r="AD27" s="143">
        <v>721.40418999999997</v>
      </c>
      <c r="AE27" s="143">
        <v>624.29858000000013</v>
      </c>
      <c r="AF27" s="143">
        <v>1321.2010600000001</v>
      </c>
      <c r="AG27" s="143">
        <v>686.96755000000007</v>
      </c>
      <c r="AH27" s="143">
        <v>448.04570999999999</v>
      </c>
      <c r="AI27" s="143">
        <v>1493.8757999999998</v>
      </c>
      <c r="AJ27" s="143">
        <v>760.17962999999997</v>
      </c>
      <c r="AK27" s="143">
        <v>973.88114999999993</v>
      </c>
      <c r="AL27" s="143">
        <v>932.43853000000001</v>
      </c>
      <c r="AM27" s="143">
        <v>723.79181000000005</v>
      </c>
      <c r="AN27" s="143">
        <v>1040.73072</v>
      </c>
      <c r="AO27" s="143">
        <v>1344.2985800000001</v>
      </c>
      <c r="AP27" s="143">
        <v>897.57016999999996</v>
      </c>
      <c r="AQ27" s="143">
        <v>369.57958000000002</v>
      </c>
    </row>
    <row r="28" spans="1:43" x14ac:dyDescent="0.25">
      <c r="A28" s="6" t="s">
        <v>209</v>
      </c>
      <c r="B28" s="73">
        <v>1185.9043100000001</v>
      </c>
      <c r="C28" s="73">
        <v>1462.6660400000001</v>
      </c>
      <c r="D28" s="73">
        <v>1254.9150400000001</v>
      </c>
      <c r="E28" s="49">
        <v>649.89289999999994</v>
      </c>
      <c r="F28" s="98">
        <v>1136.5136</v>
      </c>
      <c r="G28" s="98">
        <v>475.72452000000004</v>
      </c>
      <c r="H28" s="98">
        <v>719.00702000000001</v>
      </c>
      <c r="I28" s="98">
        <v>673.96489999999994</v>
      </c>
      <c r="J28" s="98">
        <v>754.42828999999995</v>
      </c>
      <c r="K28" s="98">
        <v>686.52632000000006</v>
      </c>
      <c r="L28" s="98">
        <v>436.90769</v>
      </c>
      <c r="M28" s="98">
        <v>574.47712000000001</v>
      </c>
      <c r="N28" s="98">
        <v>377.08880000000005</v>
      </c>
      <c r="O28" s="98">
        <v>507.54090000000002</v>
      </c>
      <c r="P28" s="98">
        <v>340.78020000000004</v>
      </c>
      <c r="Q28" s="98">
        <v>342.11591999999996</v>
      </c>
      <c r="R28" s="98">
        <v>521.07424000000003</v>
      </c>
      <c r="S28" s="98">
        <v>154.84581</v>
      </c>
      <c r="T28" s="146">
        <v>524.19818999999995</v>
      </c>
      <c r="U28" s="98">
        <v>880.89662999999996</v>
      </c>
      <c r="V28" s="98">
        <v>665.81376999999998</v>
      </c>
      <c r="W28" s="98">
        <v>384.12154000000004</v>
      </c>
      <c r="X28" s="2">
        <v>627.50367000000006</v>
      </c>
      <c r="Y28" s="98">
        <v>796.48485000000005</v>
      </c>
      <c r="Z28" s="143">
        <v>780.98595</v>
      </c>
      <c r="AA28" s="143">
        <v>1018.51639</v>
      </c>
      <c r="AB28" s="143">
        <v>966.08462000000009</v>
      </c>
      <c r="AC28" s="143">
        <v>836.73530000000005</v>
      </c>
      <c r="AD28" s="143">
        <v>881.03422999999998</v>
      </c>
      <c r="AE28" s="143">
        <v>874.57285000000002</v>
      </c>
      <c r="AF28" s="143">
        <v>782.33560000000011</v>
      </c>
      <c r="AG28" s="143">
        <v>685.94497000000001</v>
      </c>
      <c r="AH28" s="143">
        <v>822.68200999999999</v>
      </c>
      <c r="AI28" s="143">
        <v>789.96649000000002</v>
      </c>
      <c r="AJ28" s="143">
        <v>242.15872000000002</v>
      </c>
      <c r="AK28" s="143">
        <v>369.28042999999997</v>
      </c>
      <c r="AL28" s="143">
        <v>383.28197999999998</v>
      </c>
      <c r="AM28" s="143">
        <v>257.22540999999995</v>
      </c>
      <c r="AN28" s="143">
        <v>538.35182000000009</v>
      </c>
      <c r="AO28" s="143">
        <v>1024.7298800000001</v>
      </c>
      <c r="AP28" s="143">
        <v>613.87649999999996</v>
      </c>
      <c r="AQ28" s="143">
        <v>1591.4664499999999</v>
      </c>
    </row>
    <row r="29" spans="1:43" x14ac:dyDescent="0.25">
      <c r="A29" s="8" t="s">
        <v>184</v>
      </c>
      <c r="B29" s="75">
        <v>444451.16621299996</v>
      </c>
      <c r="C29" s="75">
        <v>494876.69666900003</v>
      </c>
      <c r="D29" s="75">
        <v>482152.08714000002</v>
      </c>
      <c r="E29" s="77">
        <v>484052.13383199996</v>
      </c>
      <c r="F29" s="125">
        <v>431538.70151599991</v>
      </c>
      <c r="G29" s="125">
        <v>462696.53113900009</v>
      </c>
      <c r="H29" s="125">
        <v>447119.15993600007</v>
      </c>
      <c r="I29" s="125">
        <v>490414.56973599998</v>
      </c>
      <c r="J29" s="125">
        <v>429813.22931299999</v>
      </c>
      <c r="K29" s="125">
        <v>493316.81345700001</v>
      </c>
      <c r="L29" s="125">
        <v>480906.34596400009</v>
      </c>
      <c r="M29" s="125">
        <v>511443.64000500005</v>
      </c>
      <c r="N29" s="125">
        <v>455015.8258799999</v>
      </c>
      <c r="O29" s="125">
        <v>23548.659530000001</v>
      </c>
      <c r="P29" s="125">
        <v>28832.879199999999</v>
      </c>
      <c r="Q29" s="125">
        <v>24600.462839999997</v>
      </c>
      <c r="R29" s="125">
        <v>485336.22033799998</v>
      </c>
      <c r="S29" s="125">
        <v>308385.99760300003</v>
      </c>
      <c r="T29" s="147">
        <v>374802.32455100003</v>
      </c>
      <c r="U29" s="125">
        <v>405670.549237</v>
      </c>
      <c r="V29" s="125">
        <v>446461.6029409999</v>
      </c>
      <c r="W29" s="125">
        <v>503032.63889999996</v>
      </c>
      <c r="X29" s="149">
        <v>553959.20706299995</v>
      </c>
      <c r="Y29" s="125">
        <v>617722.69341699989</v>
      </c>
      <c r="Z29" s="153">
        <v>631974.97397399996</v>
      </c>
      <c r="AA29" s="153">
        <v>716376.15538200003</v>
      </c>
      <c r="AB29" s="153">
        <v>666453.09373700002</v>
      </c>
      <c r="AC29" s="153">
        <v>780184.87183100008</v>
      </c>
      <c r="AD29" s="153">
        <v>642040.38958199997</v>
      </c>
      <c r="AE29" s="153">
        <v>647648.06023299997</v>
      </c>
      <c r="AF29" s="153">
        <v>705748.97100499994</v>
      </c>
      <c r="AG29" s="153">
        <v>686276.47667200002</v>
      </c>
      <c r="AH29" s="153">
        <v>720442.86994900007</v>
      </c>
      <c r="AI29" s="153">
        <v>758429.39589499997</v>
      </c>
      <c r="AJ29" s="153">
        <v>688036.13887900009</v>
      </c>
      <c r="AK29" s="153">
        <v>742210.59829699993</v>
      </c>
      <c r="AL29" s="153">
        <v>692772.258822</v>
      </c>
      <c r="AM29" s="153">
        <v>693461.22322600009</v>
      </c>
      <c r="AN29" s="153">
        <v>771053.61939799995</v>
      </c>
      <c r="AO29" s="153">
        <v>753456.05823100021</v>
      </c>
      <c r="AP29" s="153">
        <v>807074.49356700014</v>
      </c>
      <c r="AQ29" s="153">
        <v>267964.05519699998</v>
      </c>
    </row>
    <row r="30" spans="1:43" x14ac:dyDescent="0.25">
      <c r="A30" s="8"/>
      <c r="B30" s="130"/>
      <c r="C30" s="130"/>
      <c r="D30" s="130"/>
      <c r="E30" s="71"/>
      <c r="F30" s="98"/>
      <c r="G30" s="98"/>
      <c r="H30" s="98"/>
      <c r="I30" s="98"/>
      <c r="J30" s="98"/>
      <c r="K30" s="98"/>
      <c r="L30" s="98"/>
      <c r="M30" s="98"/>
      <c r="N30" s="2"/>
      <c r="O30" s="6"/>
      <c r="P30" s="6"/>
      <c r="Q30" s="6"/>
      <c r="R30" s="6"/>
      <c r="S30" s="6"/>
      <c r="U30" s="6"/>
      <c r="V30" s="6"/>
      <c r="W30" s="6"/>
      <c r="X30" s="129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x14ac:dyDescent="0.25">
      <c r="A31" s="8" t="s">
        <v>185</v>
      </c>
      <c r="B31" s="132">
        <v>119561.805542</v>
      </c>
      <c r="C31" s="132">
        <v>151439.24897000002</v>
      </c>
      <c r="D31" s="132">
        <v>138995.751938</v>
      </c>
      <c r="E31" s="133">
        <v>82099.109290000008</v>
      </c>
      <c r="F31" s="132">
        <v>157341.468074</v>
      </c>
      <c r="G31" s="132">
        <v>178183.83522299997</v>
      </c>
      <c r="H31" s="132">
        <v>123455.88730500001</v>
      </c>
      <c r="I31" s="132">
        <v>96188.715129999997</v>
      </c>
      <c r="J31" s="132">
        <v>127192.54133000001</v>
      </c>
      <c r="K31" s="132">
        <v>142463.65276600001</v>
      </c>
      <c r="L31" s="132">
        <v>117310.82079</v>
      </c>
      <c r="M31" s="132">
        <v>94911.205703999993</v>
      </c>
      <c r="N31" s="132">
        <v>109924.308144</v>
      </c>
      <c r="O31" s="132">
        <v>131483.00445200002</v>
      </c>
      <c r="P31" s="132">
        <v>144723.25059600003</v>
      </c>
      <c r="Q31" s="132">
        <v>105671.891525</v>
      </c>
      <c r="R31" s="132">
        <v>81826.848775000006</v>
      </c>
      <c r="S31" s="132">
        <v>136765.85523099999</v>
      </c>
      <c r="T31" s="148">
        <v>121649.94933300001</v>
      </c>
      <c r="U31" s="132">
        <v>85313.673714999997</v>
      </c>
      <c r="V31" s="132">
        <v>113416.426832</v>
      </c>
      <c r="W31" s="132">
        <v>149428.95809999999</v>
      </c>
      <c r="X31" s="133">
        <v>148907.86290599999</v>
      </c>
      <c r="Y31" s="132">
        <v>115465.34656899999</v>
      </c>
      <c r="Z31" s="153">
        <v>117206.45240999998</v>
      </c>
      <c r="AA31" s="153">
        <v>202071.92497599998</v>
      </c>
      <c r="AB31" s="153">
        <v>159285.157236</v>
      </c>
      <c r="AC31" s="153">
        <v>110827.69222499999</v>
      </c>
      <c r="AD31" s="153">
        <v>103376.89180800001</v>
      </c>
      <c r="AE31" s="153">
        <v>157276.04623599999</v>
      </c>
      <c r="AF31" s="153">
        <v>152969.80040499993</v>
      </c>
      <c r="AG31" s="153">
        <v>94052.453539999988</v>
      </c>
      <c r="AH31" s="153">
        <v>103946.89246399999</v>
      </c>
      <c r="AI31" s="153">
        <v>161382.657882</v>
      </c>
      <c r="AJ31" s="153">
        <v>157927.31458999999</v>
      </c>
      <c r="AK31" s="153">
        <v>146687.23167500002</v>
      </c>
      <c r="AL31" s="153">
        <v>100991.57626399999</v>
      </c>
      <c r="AM31" s="153">
        <v>147335.47184000001</v>
      </c>
      <c r="AN31" s="153">
        <v>138985.43529699999</v>
      </c>
      <c r="AO31" s="153">
        <v>99296.073864999998</v>
      </c>
      <c r="AP31" s="153">
        <v>89294.420693999986</v>
      </c>
      <c r="AQ31" s="143">
        <v>58522.71467999999</v>
      </c>
    </row>
    <row r="32" spans="1:43" x14ac:dyDescent="0.25">
      <c r="A32" s="8"/>
      <c r="B32" s="6"/>
      <c r="C32" s="6"/>
      <c r="D32" s="6"/>
      <c r="E32" s="129"/>
      <c r="F32" s="125"/>
      <c r="G32" s="125"/>
      <c r="H32" s="125"/>
      <c r="I32" s="125"/>
      <c r="J32" s="125"/>
      <c r="K32" s="125"/>
      <c r="L32" s="125"/>
      <c r="M32" s="125"/>
      <c r="N32" s="125"/>
      <c r="O32" s="6"/>
      <c r="P32" s="6"/>
      <c r="Q32" s="6"/>
      <c r="R32" s="6"/>
      <c r="S32" s="6"/>
      <c r="U32" s="6"/>
      <c r="V32" s="6"/>
      <c r="W32" s="6"/>
      <c r="X32" s="129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x14ac:dyDescent="0.25">
      <c r="A33" s="9" t="s">
        <v>186</v>
      </c>
      <c r="B33" s="101">
        <v>-256302.00299099993</v>
      </c>
      <c r="C33" s="101">
        <v>-283352.849399</v>
      </c>
      <c r="D33" s="101">
        <v>-268574.81420199998</v>
      </c>
      <c r="E33" s="101">
        <v>-326024.72657200001</v>
      </c>
      <c r="F33" s="101">
        <v>-220026.24040199994</v>
      </c>
      <c r="G33" s="101">
        <v>-225701.41338600015</v>
      </c>
      <c r="H33" s="101">
        <v>-250771.03471100007</v>
      </c>
      <c r="I33" s="101">
        <v>-311574.44462599995</v>
      </c>
      <c r="J33" s="101">
        <v>-243078.19658299998</v>
      </c>
      <c r="K33" s="101">
        <v>-277381.81259099999</v>
      </c>
      <c r="L33" s="101">
        <v>-289747.19544400013</v>
      </c>
      <c r="M33" s="101">
        <v>-324570.37324100011</v>
      </c>
      <c r="N33" s="101">
        <v>-274108.86516599986</v>
      </c>
      <c r="O33" s="101">
        <v>172104.58757199999</v>
      </c>
      <c r="P33" s="101">
        <v>205414.14187600001</v>
      </c>
      <c r="Q33" s="101">
        <v>166261.68737499998</v>
      </c>
      <c r="R33" s="101">
        <v>-331392.87476299994</v>
      </c>
      <c r="S33" s="101">
        <v>-133595.30388200001</v>
      </c>
      <c r="T33" s="78">
        <v>-210716.87176800004</v>
      </c>
      <c r="U33" s="101">
        <v>-271902.45261199999</v>
      </c>
      <c r="V33" s="101">
        <v>-281052.30508899991</v>
      </c>
      <c r="W33" s="101">
        <v>-290496.45155999996</v>
      </c>
      <c r="X33" s="78">
        <v>-330068.06170699996</v>
      </c>
      <c r="Y33" s="101">
        <v>-412768.24547799991</v>
      </c>
      <c r="Z33" s="154">
        <v>-412579.892024</v>
      </c>
      <c r="AA33" s="154">
        <v>-447218.26122600009</v>
      </c>
      <c r="AB33" s="154">
        <v>-424914.218391</v>
      </c>
      <c r="AC33" s="154">
        <v>-520957.58537600015</v>
      </c>
      <c r="AD33" s="154">
        <v>-456246.37180399994</v>
      </c>
      <c r="AE33" s="154">
        <v>-419148.23694699991</v>
      </c>
      <c r="AF33" s="154">
        <v>-463224.75081000006</v>
      </c>
      <c r="AG33" s="154">
        <v>-494973.56201200007</v>
      </c>
      <c r="AH33" s="154">
        <v>-547638.17853500007</v>
      </c>
      <c r="AI33" s="154">
        <v>-512817.64922299999</v>
      </c>
      <c r="AJ33" s="154">
        <v>-453112.29858900013</v>
      </c>
      <c r="AK33" s="154">
        <v>-500021.23094199988</v>
      </c>
      <c r="AL33" s="154">
        <v>-520293.31582800002</v>
      </c>
      <c r="AM33" s="154">
        <v>-485813.03320600005</v>
      </c>
      <c r="AN33" s="154">
        <v>-517350.16307099996</v>
      </c>
      <c r="AO33" s="154">
        <v>-564692.35533600021</v>
      </c>
      <c r="AP33" s="154">
        <v>-626266.4418530002</v>
      </c>
      <c r="AQ33" s="232">
        <v>-185378.14001699997</v>
      </c>
    </row>
    <row r="34" spans="1:43" x14ac:dyDescent="0.25">
      <c r="A34" s="1" t="s">
        <v>26</v>
      </c>
    </row>
    <row r="35" spans="1:43" x14ac:dyDescent="0.25">
      <c r="A35" s="1" t="s">
        <v>27</v>
      </c>
    </row>
    <row r="36" spans="1:43" x14ac:dyDescent="0.25">
      <c r="A36" s="1" t="s">
        <v>210</v>
      </c>
    </row>
  </sheetData>
  <mergeCells count="46">
    <mergeCell ref="AH5:AH6"/>
    <mergeCell ref="AI5:AI6"/>
    <mergeCell ref="A1:J1"/>
    <mergeCell ref="A2:J2"/>
    <mergeCell ref="P5:P6"/>
    <mergeCell ref="Q5:Q6"/>
    <mergeCell ref="K5:K6"/>
    <mergeCell ref="L5:L6"/>
    <mergeCell ref="A4:Q4"/>
    <mergeCell ref="M5:M6"/>
    <mergeCell ref="N5:N6"/>
    <mergeCell ref="O5:O6"/>
    <mergeCell ref="F5:F6"/>
    <mergeCell ref="G5:G6"/>
    <mergeCell ref="H5:H6"/>
    <mergeCell ref="I5:I6"/>
    <mergeCell ref="J5:J6"/>
    <mergeCell ref="X5:X6"/>
    <mergeCell ref="Y5:Y6"/>
    <mergeCell ref="A5:A6"/>
    <mergeCell ref="B5:B6"/>
    <mergeCell ref="C5:C6"/>
    <mergeCell ref="D5:D6"/>
    <mergeCell ref="W5:W6"/>
    <mergeCell ref="E5:E6"/>
    <mergeCell ref="R5:R6"/>
    <mergeCell ref="S5:S6"/>
    <mergeCell ref="T5:T6"/>
    <mergeCell ref="U5:U6"/>
    <mergeCell ref="V5:V6"/>
    <mergeCell ref="AN5:AN6"/>
    <mergeCell ref="AO5:AO6"/>
    <mergeCell ref="AP5:AP6"/>
    <mergeCell ref="AQ5:AQ6"/>
    <mergeCell ref="Z5:Z6"/>
    <mergeCell ref="AA5:AA6"/>
    <mergeCell ref="AB5:AB6"/>
    <mergeCell ref="AC5:AC6"/>
    <mergeCell ref="AD5:AD6"/>
    <mergeCell ref="AJ5:AJ6"/>
    <mergeCell ref="AK5:AK6"/>
    <mergeCell ref="AL5:AL6"/>
    <mergeCell ref="AM5:AM6"/>
    <mergeCell ref="AE5:AE6"/>
    <mergeCell ref="AF5:AF6"/>
    <mergeCell ref="AG5:AG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H12" sqref="H12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33" t="s">
        <v>29</v>
      </c>
      <c r="B1" s="233"/>
      <c r="C1" s="233"/>
      <c r="D1" s="233"/>
      <c r="E1" s="233"/>
      <c r="F1" s="233"/>
      <c r="G1" s="233"/>
      <c r="H1" s="233"/>
      <c r="I1" s="233"/>
    </row>
    <row r="2" spans="1:11" x14ac:dyDescent="0.25">
      <c r="A2" s="233" t="s">
        <v>30</v>
      </c>
      <c r="B2" s="233"/>
      <c r="C2" s="233"/>
      <c r="D2" s="233"/>
      <c r="E2" s="233"/>
      <c r="F2" s="233"/>
      <c r="G2" s="233"/>
      <c r="H2" s="233"/>
      <c r="I2" s="233"/>
    </row>
    <row r="3" spans="1:11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4"/>
      <c r="B4" s="28"/>
      <c r="C4" s="28"/>
      <c r="D4" s="14"/>
      <c r="E4" s="14"/>
      <c r="F4" s="14"/>
      <c r="G4" s="14"/>
      <c r="H4" s="14"/>
      <c r="I4" s="18" t="s">
        <v>3</v>
      </c>
    </row>
    <row r="5" spans="1:11" x14ac:dyDescent="0.25">
      <c r="A5" s="235" t="s">
        <v>31</v>
      </c>
      <c r="B5" s="243" t="s">
        <v>5</v>
      </c>
      <c r="C5" s="244"/>
      <c r="D5" s="235" t="s">
        <v>6</v>
      </c>
      <c r="E5" s="236"/>
      <c r="F5" s="236"/>
      <c r="G5" s="236"/>
      <c r="H5" s="236"/>
      <c r="I5" s="237"/>
    </row>
    <row r="6" spans="1:11" x14ac:dyDescent="0.25">
      <c r="A6" s="247"/>
      <c r="B6" s="249"/>
      <c r="C6" s="250"/>
      <c r="D6" s="235" t="s">
        <v>8</v>
      </c>
      <c r="E6" s="237"/>
      <c r="F6" s="235" t="s">
        <v>9</v>
      </c>
      <c r="G6" s="237"/>
      <c r="H6" s="235" t="s">
        <v>10</v>
      </c>
      <c r="I6" s="237"/>
    </row>
    <row r="7" spans="1:11" x14ac:dyDescent="0.25">
      <c r="A7" s="92"/>
      <c r="B7" s="109">
        <v>46113</v>
      </c>
      <c r="C7" s="110">
        <v>45748</v>
      </c>
      <c r="D7" s="109">
        <v>46113</v>
      </c>
      <c r="E7" s="110">
        <v>45748</v>
      </c>
      <c r="F7" s="109">
        <v>46113</v>
      </c>
      <c r="G7" s="110">
        <v>45748</v>
      </c>
      <c r="H7" s="109">
        <v>46113</v>
      </c>
      <c r="I7" s="110">
        <v>45748</v>
      </c>
    </row>
    <row r="8" spans="1:11" x14ac:dyDescent="0.25">
      <c r="A8" s="82" t="s">
        <v>32</v>
      </c>
      <c r="B8" s="107">
        <v>129998.636957</v>
      </c>
      <c r="C8" s="48">
        <v>97456.496432</v>
      </c>
      <c r="D8" s="86">
        <v>19522.638170000002</v>
      </c>
      <c r="E8" s="48">
        <v>4968.2134900000001</v>
      </c>
      <c r="F8" s="49">
        <v>13410.386640000001</v>
      </c>
      <c r="G8" s="50">
        <v>6164.2734500000006</v>
      </c>
      <c r="H8" s="49">
        <v>32933.024810000003</v>
      </c>
      <c r="I8" s="48">
        <v>11132.486940000001</v>
      </c>
    </row>
    <row r="9" spans="1:11" x14ac:dyDescent="0.25">
      <c r="A9" s="82" t="s">
        <v>33</v>
      </c>
      <c r="B9" s="107">
        <v>27652.24194</v>
      </c>
      <c r="C9" s="48">
        <v>21594.416089999999</v>
      </c>
      <c r="D9" s="86">
        <v>2395.9734100000001</v>
      </c>
      <c r="E9" s="48">
        <v>2524.23216</v>
      </c>
      <c r="F9" s="49">
        <v>17.301740000000002</v>
      </c>
      <c r="G9" s="50">
        <v>25.418479999999999</v>
      </c>
      <c r="H9" s="49">
        <v>2413.2751499999999</v>
      </c>
      <c r="I9" s="48">
        <v>2549.6506399999998</v>
      </c>
    </row>
    <row r="10" spans="1:11" x14ac:dyDescent="0.25">
      <c r="A10" s="82" t="s">
        <v>34</v>
      </c>
      <c r="B10" s="107">
        <v>2867.6218599999997</v>
      </c>
      <c r="C10" s="48">
        <v>1723.3505700000001</v>
      </c>
      <c r="D10" s="86">
        <v>4969.5544369999998</v>
      </c>
      <c r="E10" s="48">
        <v>21976.409523999999</v>
      </c>
      <c r="F10" s="49">
        <v>49.244010000000003</v>
      </c>
      <c r="G10" s="50">
        <v>3.53186</v>
      </c>
      <c r="H10" s="49">
        <v>5018.7984470000001</v>
      </c>
      <c r="I10" s="48">
        <v>21979.941383999998</v>
      </c>
    </row>
    <row r="11" spans="1:11" x14ac:dyDescent="0.25">
      <c r="A11" s="82" t="s">
        <v>35</v>
      </c>
      <c r="B11" s="107">
        <v>11303.821019999999</v>
      </c>
      <c r="C11" s="48">
        <v>5274.6140700000005</v>
      </c>
      <c r="D11" s="86">
        <v>6103.3276730000007</v>
      </c>
      <c r="E11" s="48">
        <v>4305.6153960000001</v>
      </c>
      <c r="F11" s="49">
        <v>1.02763</v>
      </c>
      <c r="G11" s="50">
        <v>29.637070000000001</v>
      </c>
      <c r="H11" s="49">
        <v>6104.3553030000003</v>
      </c>
      <c r="I11" s="48">
        <v>4335.2524659999999</v>
      </c>
    </row>
    <row r="12" spans="1:11" x14ac:dyDescent="0.25">
      <c r="A12" s="82" t="s">
        <v>36</v>
      </c>
      <c r="B12" s="107">
        <v>2870.8226</v>
      </c>
      <c r="C12" s="48">
        <v>3169.71594</v>
      </c>
      <c r="D12" s="86">
        <v>0</v>
      </c>
      <c r="E12" s="48">
        <v>0</v>
      </c>
      <c r="F12" s="49">
        <v>30.262499999999999</v>
      </c>
      <c r="G12" s="50">
        <v>15.13125</v>
      </c>
      <c r="H12" s="49">
        <v>30.262499999999999</v>
      </c>
      <c r="I12" s="48">
        <v>15.13125</v>
      </c>
    </row>
    <row r="13" spans="1:11" x14ac:dyDescent="0.25">
      <c r="A13" s="82" t="s">
        <v>37</v>
      </c>
      <c r="B13" s="107">
        <v>2341.5388599999997</v>
      </c>
      <c r="C13" s="48">
        <v>1429.93966</v>
      </c>
      <c r="D13" s="86">
        <v>140.48054999999999</v>
      </c>
      <c r="E13" s="48">
        <v>183.27776999999998</v>
      </c>
      <c r="F13" s="49">
        <v>0</v>
      </c>
      <c r="G13" s="50">
        <v>0</v>
      </c>
      <c r="H13" s="49">
        <v>140.48054999999999</v>
      </c>
      <c r="I13" s="48">
        <v>183.27776999999998</v>
      </c>
    </row>
    <row r="14" spans="1:11" x14ac:dyDescent="0.25">
      <c r="A14" s="82" t="s">
        <v>38</v>
      </c>
      <c r="B14" s="107">
        <v>22841.11895</v>
      </c>
      <c r="C14" s="48">
        <v>25427.81134</v>
      </c>
      <c r="D14" s="86">
        <v>1826.7092500000001</v>
      </c>
      <c r="E14" s="48">
        <v>2069.3774199999998</v>
      </c>
      <c r="F14" s="49">
        <v>1580.6748700000001</v>
      </c>
      <c r="G14" s="50">
        <v>2938.7876299999998</v>
      </c>
      <c r="H14" s="49">
        <v>3407.3841200000002</v>
      </c>
      <c r="I14" s="48">
        <v>5008.1650499999996</v>
      </c>
    </row>
    <row r="15" spans="1:11" x14ac:dyDescent="0.25">
      <c r="A15" s="82" t="s">
        <v>39</v>
      </c>
      <c r="B15" s="107">
        <v>4913.6023700000005</v>
      </c>
      <c r="C15" s="48">
        <v>5086.0013799999997</v>
      </c>
      <c r="D15" s="86">
        <v>5572.8420800000004</v>
      </c>
      <c r="E15" s="48">
        <v>6357.2272400000002</v>
      </c>
      <c r="F15" s="49">
        <v>440.84969999999998</v>
      </c>
      <c r="G15" s="50">
        <v>46.329070000000002</v>
      </c>
      <c r="H15" s="49">
        <v>6013.6917800000001</v>
      </c>
      <c r="I15" s="48">
        <v>6403.5563099999999</v>
      </c>
    </row>
    <row r="16" spans="1:11" x14ac:dyDescent="0.25">
      <c r="A16" s="82" t="s">
        <v>40</v>
      </c>
      <c r="B16" s="107">
        <v>2144.2093799999998</v>
      </c>
      <c r="C16" s="48">
        <v>1978.3285900000001</v>
      </c>
      <c r="D16" s="86">
        <v>30.808</v>
      </c>
      <c r="E16" s="48">
        <v>7.7471999999999994</v>
      </c>
      <c r="F16" s="49">
        <v>5.89717</v>
      </c>
      <c r="G16" s="50">
        <v>9.8514500000000016</v>
      </c>
      <c r="H16" s="49">
        <v>36.705170000000003</v>
      </c>
      <c r="I16" s="48">
        <v>17.598649999999999</v>
      </c>
    </row>
    <row r="17" spans="1:9" x14ac:dyDescent="0.25">
      <c r="A17" s="82" t="s">
        <v>41</v>
      </c>
      <c r="B17" s="107">
        <v>0</v>
      </c>
      <c r="C17" s="48">
        <v>0</v>
      </c>
      <c r="D17" s="86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9" x14ac:dyDescent="0.25">
      <c r="A18" s="82" t="s">
        <v>42</v>
      </c>
      <c r="B18" s="107">
        <v>41897.095450000001</v>
      </c>
      <c r="C18" s="48">
        <v>34134.01122</v>
      </c>
      <c r="D18" s="86">
        <v>50.841000000000001</v>
      </c>
      <c r="E18" s="48">
        <v>0</v>
      </c>
      <c r="F18" s="49">
        <v>4.6517600000000003</v>
      </c>
      <c r="G18" s="50">
        <v>597.37020999999993</v>
      </c>
      <c r="H18" s="49">
        <v>55.492760000000004</v>
      </c>
      <c r="I18" s="48">
        <v>597.37020999999993</v>
      </c>
    </row>
    <row r="19" spans="1:9" x14ac:dyDescent="0.25">
      <c r="A19" s="82" t="s">
        <v>43</v>
      </c>
      <c r="B19" s="107">
        <v>19133.345809999999</v>
      </c>
      <c r="C19" s="48">
        <v>24272.32445</v>
      </c>
      <c r="D19" s="86">
        <v>2182.98371</v>
      </c>
      <c r="E19" s="48">
        <v>2255.3587200000002</v>
      </c>
      <c r="F19" s="49">
        <v>186.26038</v>
      </c>
      <c r="G19" s="50">
        <v>507.43378999999999</v>
      </c>
      <c r="H19" s="49">
        <v>2369.2440900000001</v>
      </c>
      <c r="I19" s="48">
        <v>2762.7925100000002</v>
      </c>
    </row>
    <row r="20" spans="1:9" x14ac:dyDescent="0.25">
      <c r="A20" s="93" t="s">
        <v>25</v>
      </c>
      <c r="B20" s="87">
        <v>267964.05519700004</v>
      </c>
      <c r="C20" s="106">
        <v>221547.00974200002</v>
      </c>
      <c r="D20" s="108">
        <v>42796.158280000003</v>
      </c>
      <c r="E20" s="108">
        <v>44647.45891999999</v>
      </c>
      <c r="F20" s="87">
        <v>15726.556400000005</v>
      </c>
      <c r="G20" s="87">
        <v>10337.76426</v>
      </c>
      <c r="H20" s="87">
        <v>58522.714680000005</v>
      </c>
      <c r="I20" s="87">
        <v>54985.223179999994</v>
      </c>
    </row>
    <row r="21" spans="1:9" x14ac:dyDescent="0.25">
      <c r="A21" s="1" t="s">
        <v>26</v>
      </c>
      <c r="B21" s="1"/>
      <c r="C21" s="19"/>
      <c r="D21" s="19"/>
      <c r="E21" s="20"/>
      <c r="F21" s="20"/>
      <c r="G21" s="20"/>
      <c r="H21" s="20"/>
      <c r="I21" s="20"/>
    </row>
    <row r="22" spans="1:9" x14ac:dyDescent="0.25">
      <c r="A22" s="1" t="s">
        <v>27</v>
      </c>
      <c r="B22" s="1"/>
      <c r="C22" s="21"/>
      <c r="D22" s="21"/>
      <c r="E22" s="21"/>
      <c r="F22" s="21"/>
      <c r="G22" s="21"/>
      <c r="H22" s="21"/>
      <c r="I22" s="21"/>
    </row>
    <row r="23" spans="1:9" x14ac:dyDescent="0.25">
      <c r="E23" s="166"/>
    </row>
    <row r="24" spans="1:9" x14ac:dyDescent="0.25">
      <c r="C24" s="4"/>
      <c r="D24" s="4"/>
      <c r="E24" s="4"/>
      <c r="F24" s="4"/>
      <c r="G24" s="4"/>
      <c r="H24" s="4"/>
      <c r="I24" s="4"/>
    </row>
    <row r="25" spans="1:9" x14ac:dyDescent="0.25">
      <c r="C25" s="4"/>
      <c r="D25" s="4"/>
      <c r="E25" s="4"/>
      <c r="F25" s="4"/>
      <c r="G25" s="4"/>
      <c r="H25" s="4"/>
      <c r="I25" s="4"/>
    </row>
    <row r="26" spans="1:9" x14ac:dyDescent="0.25">
      <c r="C26" s="4"/>
      <c r="D26" s="4"/>
      <c r="E26" s="4"/>
      <c r="F26" s="4"/>
      <c r="G26" s="4"/>
      <c r="H26" s="4"/>
      <c r="I26" s="4"/>
    </row>
    <row r="29" spans="1:9" x14ac:dyDescent="0.25">
      <c r="A29" s="22"/>
      <c r="B29" s="22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J25" sqref="A1:XFD1048576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8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33" t="s">
        <v>44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x14ac:dyDescent="0.25">
      <c r="A2" s="233" t="s">
        <v>45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1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28"/>
      <c r="K4" s="18" t="s">
        <v>3</v>
      </c>
    </row>
    <row r="5" spans="1:11" x14ac:dyDescent="0.25">
      <c r="A5" s="242" t="s">
        <v>4</v>
      </c>
      <c r="B5" s="243" t="s">
        <v>5</v>
      </c>
      <c r="C5" s="244"/>
      <c r="D5" s="248" t="s">
        <v>6</v>
      </c>
      <c r="E5" s="248"/>
      <c r="F5" s="248"/>
      <c r="G5" s="248"/>
      <c r="H5" s="248"/>
      <c r="I5" s="248"/>
      <c r="J5" s="243" t="s">
        <v>7</v>
      </c>
      <c r="K5" s="244"/>
    </row>
    <row r="6" spans="1:11" x14ac:dyDescent="0.25">
      <c r="A6" s="242"/>
      <c r="B6" s="245"/>
      <c r="C6" s="246"/>
      <c r="D6" s="248" t="s">
        <v>8</v>
      </c>
      <c r="E6" s="251"/>
      <c r="F6" s="247" t="s">
        <v>9</v>
      </c>
      <c r="G6" s="251"/>
      <c r="H6" s="247" t="s">
        <v>10</v>
      </c>
      <c r="I6" s="248"/>
      <c r="J6" s="245"/>
      <c r="K6" s="246"/>
    </row>
    <row r="7" spans="1:11" x14ac:dyDescent="0.25">
      <c r="A7" s="89"/>
      <c r="B7" s="109">
        <v>46113</v>
      </c>
      <c r="C7" s="110">
        <v>45748</v>
      </c>
      <c r="D7" s="109">
        <v>46113</v>
      </c>
      <c r="E7" s="110">
        <v>45748</v>
      </c>
      <c r="F7" s="109">
        <v>46113</v>
      </c>
      <c r="G7" s="110">
        <v>45748</v>
      </c>
      <c r="H7" s="109">
        <v>46113</v>
      </c>
      <c r="I7" s="110">
        <v>45748</v>
      </c>
      <c r="J7" s="109">
        <v>46113</v>
      </c>
      <c r="K7" s="110">
        <v>45748</v>
      </c>
    </row>
    <row r="8" spans="1:11" x14ac:dyDescent="0.25">
      <c r="A8" s="82" t="s">
        <v>11</v>
      </c>
      <c r="B8" s="105">
        <v>611.45015000000001</v>
      </c>
      <c r="C8" s="113">
        <v>1626.87942</v>
      </c>
      <c r="D8" s="112">
        <v>4611.4538300000004</v>
      </c>
      <c r="E8" s="48">
        <v>5361.70417</v>
      </c>
      <c r="F8" s="105">
        <v>0</v>
      </c>
      <c r="G8" s="48">
        <v>0</v>
      </c>
      <c r="H8" s="50">
        <v>4611.4538300000004</v>
      </c>
      <c r="I8" s="50">
        <v>5361.70417</v>
      </c>
      <c r="J8" s="83">
        <v>4000.0036800000003</v>
      </c>
      <c r="K8" s="84">
        <v>3734.8247499999998</v>
      </c>
    </row>
    <row r="9" spans="1:11" x14ac:dyDescent="0.25">
      <c r="A9" s="82" t="s">
        <v>12</v>
      </c>
      <c r="B9" s="105">
        <v>2225.5359100000001</v>
      </c>
      <c r="C9" s="113">
        <v>1858.0765700000002</v>
      </c>
      <c r="D9" s="112">
        <v>0</v>
      </c>
      <c r="E9" s="48">
        <v>58.300260000000002</v>
      </c>
      <c r="F9" s="105">
        <v>0</v>
      </c>
      <c r="G9" s="48">
        <v>0</v>
      </c>
      <c r="H9" s="50">
        <v>0</v>
      </c>
      <c r="I9" s="50">
        <v>58.300260000000002</v>
      </c>
      <c r="J9" s="83">
        <v>-2225.5359100000001</v>
      </c>
      <c r="K9" s="84">
        <v>-1799.7763100000002</v>
      </c>
    </row>
    <row r="10" spans="1:11" x14ac:dyDescent="0.25">
      <c r="A10" s="82" t="s">
        <v>13</v>
      </c>
      <c r="B10" s="105">
        <v>0</v>
      </c>
      <c r="C10" s="113">
        <v>0</v>
      </c>
      <c r="D10" s="112">
        <v>0</v>
      </c>
      <c r="E10" s="48">
        <v>0</v>
      </c>
      <c r="F10" s="105">
        <v>0</v>
      </c>
      <c r="G10" s="48">
        <v>0</v>
      </c>
      <c r="H10" s="50">
        <v>0</v>
      </c>
      <c r="I10" s="50">
        <v>0</v>
      </c>
      <c r="J10" s="83">
        <v>0</v>
      </c>
      <c r="K10" s="84">
        <v>0</v>
      </c>
    </row>
    <row r="11" spans="1:11" x14ac:dyDescent="0.25">
      <c r="A11" s="82" t="s">
        <v>14</v>
      </c>
      <c r="B11" s="105">
        <v>0</v>
      </c>
      <c r="C11" s="113">
        <v>0</v>
      </c>
      <c r="D11" s="112">
        <v>0</v>
      </c>
      <c r="E11" s="48">
        <v>0</v>
      </c>
      <c r="F11" s="105">
        <v>0</v>
      </c>
      <c r="G11" s="48">
        <v>0</v>
      </c>
      <c r="H11" s="50">
        <v>0</v>
      </c>
      <c r="I11" s="50">
        <v>0</v>
      </c>
      <c r="J11" s="83">
        <v>0</v>
      </c>
      <c r="K11" s="84">
        <v>0</v>
      </c>
    </row>
    <row r="12" spans="1:11" x14ac:dyDescent="0.25">
      <c r="A12" s="82" t="s">
        <v>15</v>
      </c>
      <c r="B12" s="105">
        <v>0</v>
      </c>
      <c r="C12" s="113">
        <v>0</v>
      </c>
      <c r="D12" s="112">
        <v>494.44083000000001</v>
      </c>
      <c r="E12" s="48">
        <v>472.04930000000002</v>
      </c>
      <c r="F12" s="105">
        <v>0</v>
      </c>
      <c r="G12" s="48">
        <v>0</v>
      </c>
      <c r="H12" s="50">
        <v>494.44083000000001</v>
      </c>
      <c r="I12" s="50">
        <v>472.04930000000002</v>
      </c>
      <c r="J12" s="83">
        <v>494.44083000000001</v>
      </c>
      <c r="K12" s="84">
        <v>472.04930000000002</v>
      </c>
    </row>
    <row r="13" spans="1:11" x14ac:dyDescent="0.25">
      <c r="A13" s="82" t="s">
        <v>16</v>
      </c>
      <c r="B13" s="105">
        <v>623.76450999999997</v>
      </c>
      <c r="C13" s="113">
        <v>471.87443000000002</v>
      </c>
      <c r="D13" s="112">
        <v>0</v>
      </c>
      <c r="E13" s="48">
        <v>0</v>
      </c>
      <c r="F13" s="105">
        <v>0</v>
      </c>
      <c r="G13" s="48">
        <v>0</v>
      </c>
      <c r="H13" s="50">
        <v>0</v>
      </c>
      <c r="I13" s="50">
        <v>0</v>
      </c>
      <c r="J13" s="83">
        <v>-623.76450999999997</v>
      </c>
      <c r="K13" s="84">
        <v>-471.87443000000002</v>
      </c>
    </row>
    <row r="14" spans="1:11" x14ac:dyDescent="0.25">
      <c r="A14" s="82" t="s">
        <v>17</v>
      </c>
      <c r="B14" s="105">
        <v>447.21917999999999</v>
      </c>
      <c r="C14" s="113">
        <v>500.17551000000003</v>
      </c>
      <c r="D14" s="112">
        <v>466.94741999999997</v>
      </c>
      <c r="E14" s="48">
        <v>465.17351000000002</v>
      </c>
      <c r="F14" s="105">
        <v>440.44620000000003</v>
      </c>
      <c r="G14" s="48">
        <v>46.329070000000002</v>
      </c>
      <c r="H14" s="50">
        <v>907.39362000000006</v>
      </c>
      <c r="I14" s="50">
        <v>511.50258000000002</v>
      </c>
      <c r="J14" s="83">
        <v>460.17444000000006</v>
      </c>
      <c r="K14" s="84">
        <v>11.327069999999992</v>
      </c>
    </row>
    <row r="15" spans="1:11" x14ac:dyDescent="0.25">
      <c r="A15" s="82" t="s">
        <v>18</v>
      </c>
      <c r="B15" s="105">
        <v>964.93961999999999</v>
      </c>
      <c r="C15" s="113">
        <v>337.06465000000003</v>
      </c>
      <c r="D15" s="112">
        <v>0</v>
      </c>
      <c r="E15" s="48">
        <v>0</v>
      </c>
      <c r="F15" s="105">
        <v>0</v>
      </c>
      <c r="G15" s="48">
        <v>0</v>
      </c>
      <c r="H15" s="50">
        <v>0</v>
      </c>
      <c r="I15" s="50">
        <v>0</v>
      </c>
      <c r="J15" s="83">
        <v>-964.93961999999999</v>
      </c>
      <c r="K15" s="84">
        <v>-337.06465000000003</v>
      </c>
    </row>
    <row r="16" spans="1:11" x14ac:dyDescent="0.25">
      <c r="A16" s="82" t="s">
        <v>19</v>
      </c>
      <c r="B16" s="105">
        <v>32.755900000000004</v>
      </c>
      <c r="C16" s="113">
        <v>291.93079999999998</v>
      </c>
      <c r="D16" s="112">
        <v>0</v>
      </c>
      <c r="E16" s="48">
        <v>0</v>
      </c>
      <c r="F16" s="105">
        <v>0</v>
      </c>
      <c r="G16" s="48">
        <v>0</v>
      </c>
      <c r="H16" s="50">
        <v>0</v>
      </c>
      <c r="I16" s="50">
        <v>0</v>
      </c>
      <c r="J16" s="83">
        <v>-32.755900000000004</v>
      </c>
      <c r="K16" s="84">
        <v>-291.93079999999998</v>
      </c>
    </row>
    <row r="17" spans="1:11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5">
        <v>0</v>
      </c>
      <c r="G17" s="48">
        <v>0</v>
      </c>
      <c r="H17" s="50">
        <v>0</v>
      </c>
      <c r="I17" s="50">
        <v>0</v>
      </c>
      <c r="J17" s="83">
        <v>0</v>
      </c>
      <c r="K17" s="84">
        <v>0</v>
      </c>
    </row>
    <row r="18" spans="1:11" x14ac:dyDescent="0.25">
      <c r="A18" s="82" t="s">
        <v>21</v>
      </c>
      <c r="B18" s="105">
        <v>0</v>
      </c>
      <c r="C18" s="113">
        <v>0</v>
      </c>
      <c r="D18" s="112">
        <v>0</v>
      </c>
      <c r="E18" s="48">
        <v>0</v>
      </c>
      <c r="F18" s="105">
        <v>0</v>
      </c>
      <c r="G18" s="48">
        <v>0</v>
      </c>
      <c r="H18" s="50">
        <v>0</v>
      </c>
      <c r="I18" s="50">
        <v>0</v>
      </c>
      <c r="J18" s="83" t="s">
        <v>22</v>
      </c>
      <c r="K18" s="84" t="s">
        <v>22</v>
      </c>
    </row>
    <row r="19" spans="1:11" x14ac:dyDescent="0.25">
      <c r="A19" s="82" t="s">
        <v>23</v>
      </c>
      <c r="B19" s="105">
        <v>0</v>
      </c>
      <c r="C19" s="113">
        <v>0</v>
      </c>
      <c r="D19" s="112">
        <v>0</v>
      </c>
      <c r="E19" s="48">
        <v>0</v>
      </c>
      <c r="F19" s="105">
        <v>0</v>
      </c>
      <c r="G19" s="48">
        <v>0</v>
      </c>
      <c r="H19" s="50">
        <v>0</v>
      </c>
      <c r="I19" s="50">
        <v>0</v>
      </c>
      <c r="J19" s="83">
        <v>0</v>
      </c>
      <c r="K19" s="84">
        <v>0</v>
      </c>
    </row>
    <row r="20" spans="1:11" x14ac:dyDescent="0.25">
      <c r="A20" s="82" t="s">
        <v>24</v>
      </c>
      <c r="B20" s="105">
        <v>7.9371</v>
      </c>
      <c r="C20" s="113">
        <v>0</v>
      </c>
      <c r="D20" s="112">
        <v>0</v>
      </c>
      <c r="E20" s="48">
        <v>0</v>
      </c>
      <c r="F20" s="105">
        <v>0.40350000000000003</v>
      </c>
      <c r="G20" s="48">
        <v>0</v>
      </c>
      <c r="H20" s="50">
        <v>0.40350000000000003</v>
      </c>
      <c r="I20" s="50">
        <v>0</v>
      </c>
      <c r="J20" s="120">
        <v>-7.5335999999999999</v>
      </c>
      <c r="K20" s="121">
        <v>0</v>
      </c>
    </row>
    <row r="21" spans="1:11" x14ac:dyDescent="0.25">
      <c r="A21" s="88" t="s">
        <v>25</v>
      </c>
      <c r="B21" s="106">
        <v>4913.6023700000005</v>
      </c>
      <c r="C21" s="85">
        <v>5086.0013800000006</v>
      </c>
      <c r="D21" s="85">
        <v>5572.8420800000004</v>
      </c>
      <c r="E21" s="85">
        <v>6357.2272399999993</v>
      </c>
      <c r="F21" s="85">
        <v>440.84970000000004</v>
      </c>
      <c r="G21" s="85">
        <v>46.329070000000002</v>
      </c>
      <c r="H21" s="85">
        <v>6013.6917800000001</v>
      </c>
      <c r="I21" s="85">
        <v>6403.5563099999999</v>
      </c>
      <c r="J21" s="119">
        <v>1100.0894100000003</v>
      </c>
      <c r="K21" s="90">
        <v>1317.5549299999998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6" spans="1:11" x14ac:dyDescent="0.25">
      <c r="C26" s="62"/>
      <c r="D26" s="62"/>
      <c r="E26" s="62"/>
      <c r="F26" s="62"/>
      <c r="G26" s="62"/>
      <c r="H26" s="62"/>
      <c r="I26" s="62"/>
      <c r="J26" s="62"/>
    </row>
    <row r="27" spans="1:11" x14ac:dyDescent="0.25">
      <c r="C27" s="4"/>
      <c r="D27" s="4"/>
      <c r="E27" s="4"/>
      <c r="F27" s="4"/>
      <c r="G27" s="4"/>
      <c r="H27" s="4"/>
      <c r="I27" s="4"/>
      <c r="J27" s="4"/>
      <c r="K27" s="4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L25" sqref="A1:XFD1048576"/>
    </sheetView>
  </sheetViews>
  <sheetFormatPr defaultRowHeight="15" x14ac:dyDescent="0.25"/>
  <cols>
    <col min="1" max="1" width="23.5703125" bestFit="1" customWidth="1"/>
    <col min="2" max="2" width="12.85546875" customWidth="1"/>
    <col min="3" max="3" width="12.42578125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33" t="s">
        <v>46</v>
      </c>
      <c r="B1" s="233"/>
      <c r="C1" s="233"/>
      <c r="D1" s="233"/>
      <c r="E1" s="233"/>
      <c r="F1" s="233"/>
      <c r="G1" s="233"/>
      <c r="H1" s="233"/>
      <c r="I1" s="233"/>
    </row>
    <row r="2" spans="1:11" x14ac:dyDescent="0.25">
      <c r="A2" s="233" t="s">
        <v>47</v>
      </c>
      <c r="B2" s="233"/>
      <c r="C2" s="233"/>
      <c r="D2" s="233"/>
      <c r="E2" s="233"/>
      <c r="F2" s="233"/>
      <c r="G2" s="233"/>
      <c r="H2" s="233"/>
      <c r="I2" s="233"/>
    </row>
    <row r="3" spans="1:11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8" t="s">
        <v>3</v>
      </c>
    </row>
    <row r="5" spans="1:11" x14ac:dyDescent="0.25">
      <c r="A5" s="242" t="s">
        <v>4</v>
      </c>
      <c r="B5" s="243" t="s">
        <v>5</v>
      </c>
      <c r="C5" s="244"/>
      <c r="D5" s="235" t="s">
        <v>6</v>
      </c>
      <c r="E5" s="236"/>
      <c r="F5" s="236"/>
      <c r="G5" s="236"/>
      <c r="H5" s="236"/>
      <c r="I5" s="237"/>
    </row>
    <row r="6" spans="1:11" x14ac:dyDescent="0.25">
      <c r="A6" s="242"/>
      <c r="B6" s="245"/>
      <c r="C6" s="246"/>
      <c r="D6" s="247" t="s">
        <v>8</v>
      </c>
      <c r="E6" s="251"/>
      <c r="F6" s="247" t="s">
        <v>9</v>
      </c>
      <c r="G6" s="251"/>
      <c r="H6" s="247" t="s">
        <v>10</v>
      </c>
      <c r="I6" s="251"/>
    </row>
    <row r="7" spans="1:11" x14ac:dyDescent="0.25">
      <c r="A7" s="23"/>
      <c r="B7" s="109">
        <v>46113</v>
      </c>
      <c r="C7" s="110">
        <v>45748</v>
      </c>
      <c r="D7" s="109">
        <v>46113</v>
      </c>
      <c r="E7" s="110">
        <v>45748</v>
      </c>
      <c r="F7" s="109">
        <v>46113</v>
      </c>
      <c r="G7" s="110">
        <v>45748</v>
      </c>
      <c r="H7" s="109">
        <v>46113</v>
      </c>
      <c r="I7" s="110">
        <v>45748</v>
      </c>
    </row>
    <row r="8" spans="1:11" x14ac:dyDescent="0.25">
      <c r="A8" s="94" t="s">
        <v>48</v>
      </c>
      <c r="B8" s="49">
        <v>0</v>
      </c>
      <c r="C8" s="48">
        <v>0</v>
      </c>
      <c r="D8" s="50">
        <v>274.52550000000002</v>
      </c>
      <c r="E8" s="48">
        <v>45.590559999999996</v>
      </c>
      <c r="F8" s="49">
        <v>0</v>
      </c>
      <c r="G8" s="50">
        <v>0</v>
      </c>
      <c r="H8" s="49">
        <v>274.52550000000002</v>
      </c>
      <c r="I8" s="48">
        <v>45.590559999999996</v>
      </c>
    </row>
    <row r="9" spans="1:11" x14ac:dyDescent="0.25">
      <c r="A9" s="94" t="s">
        <v>49</v>
      </c>
      <c r="B9" s="49">
        <v>97.854799999999997</v>
      </c>
      <c r="C9" s="48">
        <v>295.83661000000001</v>
      </c>
      <c r="D9" s="50">
        <v>127.68250999999999</v>
      </c>
      <c r="E9" s="48">
        <v>859.53293000000008</v>
      </c>
      <c r="F9" s="49">
        <v>0</v>
      </c>
      <c r="G9" s="50">
        <v>0</v>
      </c>
      <c r="H9" s="49">
        <v>127.68250999999999</v>
      </c>
      <c r="I9" s="48">
        <v>859.53293000000008</v>
      </c>
    </row>
    <row r="10" spans="1:11" x14ac:dyDescent="0.25">
      <c r="A10" s="94" t="s">
        <v>50</v>
      </c>
      <c r="B10" s="49">
        <v>0</v>
      </c>
      <c r="C10" s="48">
        <v>0</v>
      </c>
      <c r="D10" s="50">
        <v>213.27828</v>
      </c>
      <c r="E10" s="48">
        <v>265.43996999999996</v>
      </c>
      <c r="F10" s="49">
        <v>0</v>
      </c>
      <c r="G10" s="50">
        <v>0</v>
      </c>
      <c r="H10" s="49">
        <v>213.27828</v>
      </c>
      <c r="I10" s="48">
        <v>265.43996999999996</v>
      </c>
    </row>
    <row r="11" spans="1:11" x14ac:dyDescent="0.25">
      <c r="A11" s="94" t="s">
        <v>51</v>
      </c>
      <c r="B11" s="49">
        <v>133.66017000000002</v>
      </c>
      <c r="C11" s="48">
        <v>715.53823999999997</v>
      </c>
      <c r="D11" s="50">
        <v>71.999510000000001</v>
      </c>
      <c r="E11" s="48">
        <v>85.735759999999999</v>
      </c>
      <c r="F11" s="49">
        <v>0</v>
      </c>
      <c r="G11" s="50">
        <v>0</v>
      </c>
      <c r="H11" s="49">
        <v>71.999510000000001</v>
      </c>
      <c r="I11" s="48">
        <v>85.735759999999999</v>
      </c>
    </row>
    <row r="12" spans="1:11" x14ac:dyDescent="0.25">
      <c r="A12" s="94" t="s">
        <v>52</v>
      </c>
      <c r="B12" s="49">
        <v>0</v>
      </c>
      <c r="C12" s="48">
        <v>0</v>
      </c>
      <c r="D12" s="50">
        <v>795.17520999999999</v>
      </c>
      <c r="E12" s="48">
        <v>379.49306999999999</v>
      </c>
      <c r="F12" s="49">
        <v>0</v>
      </c>
      <c r="G12" s="50">
        <v>0</v>
      </c>
      <c r="H12" s="49">
        <v>795.17520999999999</v>
      </c>
      <c r="I12" s="48">
        <v>379.49306999999999</v>
      </c>
    </row>
    <row r="13" spans="1:11" x14ac:dyDescent="0.25">
      <c r="A13" s="94" t="s">
        <v>53</v>
      </c>
      <c r="B13" s="49">
        <v>0</v>
      </c>
      <c r="C13" s="48">
        <v>0</v>
      </c>
      <c r="D13" s="50">
        <v>0</v>
      </c>
      <c r="E13" s="48">
        <v>0</v>
      </c>
      <c r="F13" s="49">
        <v>0</v>
      </c>
      <c r="G13" s="50">
        <v>0</v>
      </c>
      <c r="H13" s="49">
        <v>0</v>
      </c>
      <c r="I13" s="48">
        <v>0</v>
      </c>
    </row>
    <row r="14" spans="1:11" x14ac:dyDescent="0.25">
      <c r="A14" s="94" t="s">
        <v>54</v>
      </c>
      <c r="B14" s="49">
        <v>666.51884999999993</v>
      </c>
      <c r="C14" s="48">
        <v>1221.96633</v>
      </c>
      <c r="D14" s="50">
        <v>1627.1371899999999</v>
      </c>
      <c r="E14" s="48">
        <v>2435.25468</v>
      </c>
      <c r="F14" s="49">
        <v>0.40350000000000003</v>
      </c>
      <c r="G14" s="50">
        <v>0</v>
      </c>
      <c r="H14" s="49">
        <v>1627.5406899999998</v>
      </c>
      <c r="I14" s="48">
        <v>2435.25468</v>
      </c>
    </row>
    <row r="15" spans="1:11" x14ac:dyDescent="0.25">
      <c r="A15" s="94" t="s">
        <v>55</v>
      </c>
      <c r="B15" s="49">
        <v>332.31064000000003</v>
      </c>
      <c r="C15" s="48">
        <v>400.47209000000004</v>
      </c>
      <c r="D15" s="50">
        <v>17.653119999999998</v>
      </c>
      <c r="E15" s="48">
        <v>99.869</v>
      </c>
      <c r="F15" s="49">
        <v>0</v>
      </c>
      <c r="G15" s="50">
        <v>0</v>
      </c>
      <c r="H15" s="49">
        <v>17.653119999999998</v>
      </c>
      <c r="I15" s="48">
        <v>99.869</v>
      </c>
    </row>
    <row r="16" spans="1:11" x14ac:dyDescent="0.25">
      <c r="A16" s="94" t="s">
        <v>56</v>
      </c>
      <c r="B16" s="49">
        <v>441.06261999999998</v>
      </c>
      <c r="C16" s="48">
        <v>349.28515999999996</v>
      </c>
      <c r="D16" s="50">
        <v>115.46935000000001</v>
      </c>
      <c r="E16" s="48">
        <v>77.905500000000004</v>
      </c>
      <c r="F16" s="49">
        <v>57.91133</v>
      </c>
      <c r="G16" s="50">
        <v>46.329070000000002</v>
      </c>
      <c r="H16" s="49">
        <v>173.38068000000001</v>
      </c>
      <c r="I16" s="48">
        <v>124.23457000000001</v>
      </c>
    </row>
    <row r="17" spans="1:10" x14ac:dyDescent="0.25">
      <c r="A17" s="94" t="s">
        <v>57</v>
      </c>
      <c r="B17" s="49">
        <v>0</v>
      </c>
      <c r="C17" s="48">
        <v>0</v>
      </c>
      <c r="D17" s="50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10" x14ac:dyDescent="0.25">
      <c r="A18" s="94" t="s">
        <v>58</v>
      </c>
      <c r="B18" s="49">
        <v>2.5809699999999998</v>
      </c>
      <c r="C18" s="48">
        <v>0</v>
      </c>
      <c r="D18" s="50">
        <v>292.43063000000001</v>
      </c>
      <c r="E18" s="48">
        <v>473.51921999999996</v>
      </c>
      <c r="F18" s="49">
        <v>0</v>
      </c>
      <c r="G18" s="50">
        <v>0</v>
      </c>
      <c r="H18" s="49">
        <v>292.43063000000001</v>
      </c>
      <c r="I18" s="48">
        <v>473.51921999999996</v>
      </c>
    </row>
    <row r="19" spans="1:10" x14ac:dyDescent="0.25">
      <c r="A19" s="94" t="s">
        <v>59</v>
      </c>
      <c r="B19" s="49">
        <v>3239.6143199999997</v>
      </c>
      <c r="C19" s="48">
        <v>2102.9029500000001</v>
      </c>
      <c r="D19" s="50">
        <v>1997.4377299999999</v>
      </c>
      <c r="E19" s="48">
        <v>1634.8865499999999</v>
      </c>
      <c r="F19" s="49">
        <v>382.53487000000001</v>
      </c>
      <c r="G19" s="50">
        <v>0</v>
      </c>
      <c r="H19" s="49">
        <v>2379.9726000000001</v>
      </c>
      <c r="I19" s="48">
        <v>1634.8865499999999</v>
      </c>
    </row>
    <row r="20" spans="1:10" x14ac:dyDescent="0.25">
      <c r="A20" s="94" t="s">
        <v>60</v>
      </c>
      <c r="B20" s="49">
        <v>0</v>
      </c>
      <c r="C20" s="48">
        <v>0</v>
      </c>
      <c r="D20" s="50">
        <v>40.053050000000006</v>
      </c>
      <c r="E20" s="48">
        <v>0</v>
      </c>
      <c r="F20" s="49">
        <v>0</v>
      </c>
      <c r="G20" s="50">
        <v>0</v>
      </c>
      <c r="H20" s="49">
        <v>40.053050000000006</v>
      </c>
      <c r="I20" s="48">
        <v>0</v>
      </c>
    </row>
    <row r="21" spans="1:10" x14ac:dyDescent="0.25">
      <c r="A21" s="94" t="s">
        <v>61</v>
      </c>
      <c r="B21" s="49">
        <v>0</v>
      </c>
      <c r="C21" s="48">
        <v>0</v>
      </c>
      <c r="D21" s="50">
        <v>0</v>
      </c>
      <c r="E21" s="48">
        <v>0</v>
      </c>
      <c r="F21" s="49">
        <v>0</v>
      </c>
      <c r="G21" s="50">
        <v>0</v>
      </c>
      <c r="H21" s="49">
        <v>0</v>
      </c>
      <c r="I21" s="48">
        <v>0</v>
      </c>
    </row>
    <row r="22" spans="1:10" x14ac:dyDescent="0.25">
      <c r="A22" s="95" t="s">
        <v>10</v>
      </c>
      <c r="B22" s="156">
        <v>4913.6023699999996</v>
      </c>
      <c r="C22" s="157">
        <v>5086.0013799999997</v>
      </c>
      <c r="D22" s="157">
        <v>5572.8420800000004</v>
      </c>
      <c r="E22" s="157">
        <v>6357.2272400000002</v>
      </c>
      <c r="F22" s="157">
        <v>440.84969999999998</v>
      </c>
      <c r="G22" s="157">
        <v>46.329070000000002</v>
      </c>
      <c r="H22" s="157">
        <v>6013.6917800000001</v>
      </c>
      <c r="I22" s="157">
        <v>6403.5563099999999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7"/>
      <c r="D24" s="7"/>
      <c r="E24" s="7"/>
      <c r="F24" s="7"/>
      <c r="G24" s="7"/>
      <c r="H24" s="7"/>
      <c r="I24" s="7"/>
    </row>
    <row r="25" spans="1:10" x14ac:dyDescent="0.25">
      <c r="C25" s="16"/>
      <c r="D25" s="16"/>
      <c r="E25" s="16"/>
      <c r="F25" s="16"/>
      <c r="G25" s="16"/>
      <c r="H25" s="16"/>
      <c r="I25" s="16"/>
      <c r="J25" s="79"/>
    </row>
    <row r="26" spans="1:10" x14ac:dyDescent="0.25">
      <c r="H26" s="155"/>
    </row>
    <row r="28" spans="1:10" x14ac:dyDescent="0.25">
      <c r="D28" s="20"/>
      <c r="E28" s="20"/>
      <c r="F28" s="20"/>
      <c r="G28" s="20"/>
      <c r="H28" s="20"/>
      <c r="I28" s="20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8ED4-7C81-45A6-B116-B82C632C9A9C}">
  <dimension ref="A1:L32"/>
  <sheetViews>
    <sheetView workbookViewId="0">
      <selection activeCell="J21" sqref="A1:XFD1048576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6" width="14.28515625" bestFit="1" customWidth="1"/>
    <col min="7" max="7" width="6.85546875" customWidth="1"/>
    <col min="8" max="8" width="10.285156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33" t="s">
        <v>62</v>
      </c>
      <c r="B1" s="233"/>
      <c r="C1" s="233"/>
      <c r="D1" s="233"/>
      <c r="E1" s="233"/>
    </row>
    <row r="2" spans="1:12" x14ac:dyDescent="0.25">
      <c r="A2" s="234" t="s">
        <v>63</v>
      </c>
      <c r="B2" s="234"/>
      <c r="C2" s="234"/>
      <c r="D2" s="234"/>
      <c r="E2" s="234"/>
    </row>
    <row r="3" spans="1:12" x14ac:dyDescent="0.25">
      <c r="A3" s="233" t="s">
        <v>2</v>
      </c>
      <c r="B3" s="233"/>
      <c r="C3" s="233"/>
      <c r="D3" s="233"/>
      <c r="E3" s="233"/>
    </row>
    <row r="6" spans="1:12" x14ac:dyDescent="0.25">
      <c r="A6" s="242" t="s">
        <v>64</v>
      </c>
      <c r="B6" s="242"/>
      <c r="C6" s="242"/>
      <c r="D6" s="242"/>
      <c r="E6" s="242"/>
      <c r="F6" s="242"/>
      <c r="G6" s="242"/>
    </row>
    <row r="7" spans="1:12" x14ac:dyDescent="0.25">
      <c r="A7" s="95"/>
      <c r="B7" s="242">
        <v>2026</v>
      </c>
      <c r="C7" s="242"/>
      <c r="D7" s="242"/>
      <c r="E7" s="242">
        <v>2025</v>
      </c>
      <c r="F7" s="242"/>
      <c r="G7" s="242"/>
    </row>
    <row r="8" spans="1:12" x14ac:dyDescent="0.25">
      <c r="A8" s="239" t="s">
        <v>65</v>
      </c>
      <c r="B8" s="241" t="s">
        <v>66</v>
      </c>
      <c r="C8" s="241" t="s">
        <v>67</v>
      </c>
      <c r="D8" s="238" t="s">
        <v>68</v>
      </c>
      <c r="E8" s="241" t="s">
        <v>66</v>
      </c>
      <c r="F8" s="241" t="s">
        <v>67</v>
      </c>
      <c r="G8" s="238" t="s">
        <v>68</v>
      </c>
    </row>
    <row r="9" spans="1:12" x14ac:dyDescent="0.25">
      <c r="A9" s="240"/>
      <c r="B9" s="241"/>
      <c r="C9" s="241"/>
      <c r="D9" s="238"/>
      <c r="E9" s="241"/>
      <c r="F9" s="241"/>
      <c r="G9" s="238"/>
    </row>
    <row r="10" spans="1:12" ht="15.75" x14ac:dyDescent="0.25">
      <c r="A10" s="171" t="s">
        <v>69</v>
      </c>
      <c r="B10" s="172">
        <v>20858.299178571426</v>
      </c>
      <c r="C10" s="172">
        <v>21498.942010000002</v>
      </c>
      <c r="D10" s="173">
        <v>61.09604585932783</v>
      </c>
      <c r="E10" s="172">
        <v>17788.545482142858</v>
      </c>
      <c r="F10" s="172">
        <v>19024.382389999999</v>
      </c>
      <c r="G10" s="173">
        <v>54.665298528408627</v>
      </c>
      <c r="H10" s="166"/>
      <c r="I10" s="138"/>
      <c r="J10" s="138"/>
      <c r="K10" s="138"/>
      <c r="L10" s="138"/>
    </row>
    <row r="11" spans="1:12" ht="15.75" x14ac:dyDescent="0.25">
      <c r="A11" s="174" t="s">
        <v>70</v>
      </c>
      <c r="B11" s="172">
        <v>5862.107755531566</v>
      </c>
      <c r="C11" s="172">
        <v>5907.8170399999999</v>
      </c>
      <c r="D11" s="173">
        <v>16.788931317479204</v>
      </c>
      <c r="E11" s="172">
        <v>7864.8213433607607</v>
      </c>
      <c r="F11" s="172">
        <v>7940.2066699999996</v>
      </c>
      <c r="G11" s="173">
        <v>22.815656198172714</v>
      </c>
      <c r="H11" s="166"/>
      <c r="I11" s="138"/>
      <c r="J11" s="138"/>
      <c r="K11" s="138"/>
      <c r="L11" s="138"/>
    </row>
    <row r="12" spans="1:12" ht="15.75" x14ac:dyDescent="0.25">
      <c r="A12" s="174" t="s">
        <v>71</v>
      </c>
      <c r="B12" s="172">
        <v>318.42737</v>
      </c>
      <c r="C12" s="172">
        <v>5366.5587100000002</v>
      </c>
      <c r="D12" s="173"/>
      <c r="E12" s="172">
        <v>208.10769999999999</v>
      </c>
      <c r="F12" s="172">
        <v>3443.0481599999998</v>
      </c>
      <c r="G12" s="173"/>
      <c r="H12" s="166"/>
    </row>
    <row r="13" spans="1:12" x14ac:dyDescent="0.25">
      <c r="A13" s="175" t="s">
        <v>72</v>
      </c>
      <c r="B13" s="138">
        <v>30.25</v>
      </c>
      <c r="C13" s="138">
        <v>191.93989999999999</v>
      </c>
      <c r="D13" s="139">
        <v>0.5454579544974919</v>
      </c>
      <c r="E13" s="138">
        <v>12.43</v>
      </c>
      <c r="F13" s="138">
        <v>68.074479999999994</v>
      </c>
      <c r="G13" s="139">
        <v>0.19560749437638811</v>
      </c>
      <c r="H13" s="166"/>
    </row>
    <row r="14" spans="1:12" x14ac:dyDescent="0.25">
      <c r="A14" s="175" t="s">
        <v>73</v>
      </c>
      <c r="B14" s="138">
        <v>0</v>
      </c>
      <c r="C14" s="138">
        <v>0</v>
      </c>
      <c r="D14" s="139">
        <v>0</v>
      </c>
      <c r="E14" s="138">
        <v>1.3112000000000001</v>
      </c>
      <c r="F14" s="138">
        <v>5.2448000000000006</v>
      </c>
      <c r="G14" s="139">
        <v>1.5070584255734022E-2</v>
      </c>
      <c r="H14" s="166"/>
    </row>
    <row r="15" spans="1:12" x14ac:dyDescent="0.25">
      <c r="A15" s="175" t="s">
        <v>74</v>
      </c>
      <c r="B15" s="138">
        <v>35.09478</v>
      </c>
      <c r="C15" s="138">
        <v>1292.9451550000001</v>
      </c>
      <c r="D15" s="139">
        <v>3.6743127381213734</v>
      </c>
      <c r="E15" s="138">
        <v>57.466500000000003</v>
      </c>
      <c r="F15" s="138">
        <v>1585.78476</v>
      </c>
      <c r="G15" s="139">
        <v>4.5566471242066333</v>
      </c>
      <c r="H15" s="166"/>
      <c r="I15" s="138"/>
      <c r="J15" s="138"/>
      <c r="K15" s="138"/>
      <c r="L15" s="138"/>
    </row>
    <row r="16" spans="1:12" x14ac:dyDescent="0.25">
      <c r="A16" s="175" t="s">
        <v>75</v>
      </c>
      <c r="B16" s="138">
        <v>74.930589999999995</v>
      </c>
      <c r="C16" s="138">
        <v>1565.7781049999999</v>
      </c>
      <c r="D16" s="139">
        <v>4.4496538882757521</v>
      </c>
      <c r="E16" s="138">
        <v>0</v>
      </c>
      <c r="F16" s="138">
        <v>0</v>
      </c>
      <c r="G16" s="139">
        <v>0</v>
      </c>
      <c r="H16" s="166"/>
      <c r="I16" s="138"/>
      <c r="J16" s="138"/>
      <c r="K16" s="138"/>
      <c r="L16" s="138"/>
    </row>
    <row r="17" spans="1:12" x14ac:dyDescent="0.25">
      <c r="A17" s="175" t="s">
        <v>76</v>
      </c>
      <c r="B17" s="138">
        <v>31.251999999999999</v>
      </c>
      <c r="C17" s="138">
        <v>143.14505</v>
      </c>
      <c r="D17" s="139">
        <v>0.40679194982096584</v>
      </c>
      <c r="E17" s="138">
        <v>22.3</v>
      </c>
      <c r="F17" s="138">
        <v>94.993990000000011</v>
      </c>
      <c r="G17" s="139">
        <v>0.27295891741979772</v>
      </c>
      <c r="H17" s="166"/>
      <c r="I17" s="138"/>
      <c r="J17" s="138"/>
      <c r="K17" s="138"/>
      <c r="L17" s="138"/>
    </row>
    <row r="18" spans="1:12" x14ac:dyDescent="0.25">
      <c r="A18" s="175" t="s">
        <v>77</v>
      </c>
      <c r="B18" s="138">
        <v>146.9</v>
      </c>
      <c r="C18" s="138">
        <v>2172.7505000000001</v>
      </c>
      <c r="D18" s="139">
        <v>6.1745579911389079</v>
      </c>
      <c r="E18" s="138">
        <v>114.6</v>
      </c>
      <c r="F18" s="138">
        <v>1688.9501299999999</v>
      </c>
      <c r="G18" s="139">
        <v>4.8530859590256874</v>
      </c>
      <c r="H18" s="166"/>
      <c r="K18" s="138"/>
      <c r="L18" s="138"/>
    </row>
    <row r="19" spans="1:12" ht="15.75" x14ac:dyDescent="0.25">
      <c r="A19" s="176" t="s">
        <v>78</v>
      </c>
      <c r="B19" s="172">
        <v>18.59</v>
      </c>
      <c r="C19" s="172">
        <v>1009.84195</v>
      </c>
      <c r="D19" s="173"/>
      <c r="E19" s="172">
        <v>15.565</v>
      </c>
      <c r="F19" s="172">
        <v>910.04886999999997</v>
      </c>
      <c r="G19" s="173"/>
      <c r="H19" s="166"/>
      <c r="I19" s="166"/>
    </row>
    <row r="20" spans="1:12" x14ac:dyDescent="0.25">
      <c r="A20" s="175" t="s">
        <v>79</v>
      </c>
      <c r="B20" s="138">
        <v>14.244999999999999</v>
      </c>
      <c r="C20" s="138">
        <v>761.65150000000006</v>
      </c>
      <c r="D20" s="139">
        <v>2.1644737192733063</v>
      </c>
      <c r="E20" s="138">
        <v>15.4</v>
      </c>
      <c r="F20" s="138">
        <v>900.50265000000002</v>
      </c>
      <c r="G20" s="139">
        <v>2.5875345216856247</v>
      </c>
      <c r="H20" s="166"/>
      <c r="I20" s="138"/>
      <c r="J20" s="138"/>
      <c r="K20" s="138"/>
      <c r="L20" s="138"/>
    </row>
    <row r="21" spans="1:12" x14ac:dyDescent="0.25">
      <c r="A21" s="175" t="s">
        <v>80</v>
      </c>
      <c r="B21" s="138">
        <v>4.3449999999999998</v>
      </c>
      <c r="C21" s="138">
        <v>248.19045</v>
      </c>
      <c r="D21" s="139">
        <v>0.70531168966333746</v>
      </c>
      <c r="E21" s="138">
        <v>0.16500000000000001</v>
      </c>
      <c r="F21" s="138">
        <v>9.5462199999999999</v>
      </c>
      <c r="G21" s="139">
        <v>2.7430428773980556E-2</v>
      </c>
      <c r="H21" s="166"/>
      <c r="I21" s="138"/>
      <c r="J21" s="138"/>
      <c r="K21" s="138"/>
      <c r="L21" s="138"/>
    </row>
    <row r="22" spans="1:12" ht="15.75" x14ac:dyDescent="0.25">
      <c r="A22" s="176" t="s">
        <v>81</v>
      </c>
      <c r="B22" s="172">
        <v>4197.125</v>
      </c>
      <c r="C22" s="172">
        <v>1339.2220300000001</v>
      </c>
      <c r="D22" s="173">
        <v>3.8058231201630237</v>
      </c>
      <c r="E22" s="172">
        <v>4002.4949999999999</v>
      </c>
      <c r="F22" s="172">
        <v>1150.30223</v>
      </c>
      <c r="G22" s="173">
        <v>3.3053170143330028</v>
      </c>
      <c r="H22" s="166"/>
      <c r="J22" s="138"/>
      <c r="K22" s="138"/>
      <c r="L22" s="138"/>
    </row>
    <row r="23" spans="1:12" ht="15.75" x14ac:dyDescent="0.25">
      <c r="A23" s="177" t="s">
        <v>82</v>
      </c>
      <c r="B23" s="178">
        <v>48.230077999999999</v>
      </c>
      <c r="C23" s="179">
        <v>66.38</v>
      </c>
      <c r="D23" s="173">
        <v>0.18863977223882847</v>
      </c>
      <c r="E23" s="179">
        <v>2429.1781510000001</v>
      </c>
      <c r="F23" s="179">
        <v>2333.5821499999997</v>
      </c>
      <c r="G23" s="173">
        <v>6.705393229341813</v>
      </c>
      <c r="H23" s="166"/>
      <c r="I23" s="138"/>
      <c r="J23" s="138"/>
    </row>
    <row r="24" spans="1:12" ht="15.75" x14ac:dyDescent="0.25">
      <c r="A24" s="180" t="s">
        <v>83</v>
      </c>
      <c r="B24" s="47"/>
      <c r="C24" s="181">
        <v>35188.761739999994</v>
      </c>
      <c r="D24" s="182">
        <v>100.00000000000003</v>
      </c>
      <c r="E24" s="183"/>
      <c r="F24" s="181">
        <v>34801.570469999999</v>
      </c>
      <c r="G24" s="182">
        <v>100.00000000000001</v>
      </c>
    </row>
    <row r="25" spans="1:12" x14ac:dyDescent="0.25">
      <c r="A25" s="96"/>
      <c r="B25" s="184"/>
      <c r="C25" s="185"/>
      <c r="D25" s="186"/>
      <c r="E25" s="184"/>
      <c r="F25" s="185"/>
      <c r="G25" s="186"/>
    </row>
    <row r="26" spans="1:12" ht="15.75" x14ac:dyDescent="0.25">
      <c r="A26" s="187" t="s">
        <v>84</v>
      </c>
      <c r="B26" s="188"/>
      <c r="C26" s="189">
        <v>7607.3965400000106</v>
      </c>
      <c r="D26" s="190"/>
      <c r="E26" s="188"/>
      <c r="F26" s="189">
        <v>9845.8884500000022</v>
      </c>
      <c r="G26" s="191"/>
    </row>
    <row r="27" spans="1:12" ht="15.75" x14ac:dyDescent="0.25">
      <c r="A27" s="192" t="s">
        <v>85</v>
      </c>
      <c r="B27" s="193"/>
      <c r="C27" s="194">
        <v>42796.158280000003</v>
      </c>
      <c r="D27" s="195"/>
      <c r="E27" s="196"/>
      <c r="F27" s="194">
        <v>44647.458920000005</v>
      </c>
      <c r="G27" s="195"/>
    </row>
    <row r="28" spans="1:12" x14ac:dyDescent="0.25">
      <c r="A28" s="197" t="s">
        <v>86</v>
      </c>
    </row>
    <row r="29" spans="1:12" x14ac:dyDescent="0.25">
      <c r="A29" s="197" t="s">
        <v>87</v>
      </c>
    </row>
    <row r="32" spans="1:12" x14ac:dyDescent="0.25">
      <c r="C32" s="166"/>
      <c r="D32" s="166"/>
      <c r="E32" s="166"/>
      <c r="F32" s="166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12AE-ACE3-4A53-8D56-8DFFAD24842C}">
  <dimension ref="A1:L31"/>
  <sheetViews>
    <sheetView workbookViewId="0">
      <selection activeCell="I6" sqref="A1:XFD1048576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  <col min="9" max="12" width="15.28515625" style="138" bestFit="1" customWidth="1"/>
  </cols>
  <sheetData>
    <row r="1" spans="1:7" x14ac:dyDescent="0.25">
      <c r="B1" s="233" t="s">
        <v>62</v>
      </c>
      <c r="C1" s="233"/>
      <c r="D1" s="233"/>
      <c r="E1" s="28"/>
      <c r="F1" s="28"/>
    </row>
    <row r="2" spans="1:7" ht="15" customHeight="1" x14ac:dyDescent="0.25">
      <c r="A2" s="234" t="s">
        <v>63</v>
      </c>
      <c r="B2" s="234"/>
      <c r="C2" s="234"/>
      <c r="D2" s="234"/>
      <c r="E2" s="234"/>
      <c r="F2" s="234"/>
      <c r="G2" s="234"/>
    </row>
    <row r="3" spans="1:7" x14ac:dyDescent="0.25">
      <c r="A3" s="233" t="s">
        <v>88</v>
      </c>
      <c r="B3" s="233"/>
      <c r="C3" s="233"/>
      <c r="D3" s="233"/>
      <c r="E3" s="233"/>
      <c r="F3" s="233"/>
    </row>
    <row r="5" spans="1:7" x14ac:dyDescent="0.25">
      <c r="A5" s="235" t="s">
        <v>89</v>
      </c>
      <c r="B5" s="236"/>
      <c r="C5" s="236"/>
      <c r="D5" s="236"/>
      <c r="E5" s="236"/>
      <c r="F5" s="236"/>
      <c r="G5" s="237"/>
    </row>
    <row r="6" spans="1:7" x14ac:dyDescent="0.25">
      <c r="A6" s="196"/>
      <c r="B6" s="235">
        <v>2026</v>
      </c>
      <c r="C6" s="236"/>
      <c r="D6" s="237"/>
      <c r="E6" s="235">
        <v>2025</v>
      </c>
      <c r="F6" s="236"/>
      <c r="G6" s="237"/>
    </row>
    <row r="7" spans="1:7" x14ac:dyDescent="0.25">
      <c r="A7" s="239" t="s">
        <v>65</v>
      </c>
      <c r="B7" s="241" t="s">
        <v>66</v>
      </c>
      <c r="C7" s="241" t="s">
        <v>67</v>
      </c>
      <c r="D7" s="238" t="s">
        <v>68</v>
      </c>
      <c r="E7" s="241" t="s">
        <v>66</v>
      </c>
      <c r="F7" s="241" t="s">
        <v>67</v>
      </c>
      <c r="G7" s="238" t="s">
        <v>68</v>
      </c>
    </row>
    <row r="8" spans="1:7" x14ac:dyDescent="0.25">
      <c r="A8" s="240"/>
      <c r="B8" s="241"/>
      <c r="C8" s="241"/>
      <c r="D8" s="238"/>
      <c r="E8" s="241"/>
      <c r="F8" s="241"/>
      <c r="G8" s="238"/>
    </row>
    <row r="9" spans="1:7" ht="15.75" x14ac:dyDescent="0.25">
      <c r="A9" s="171" t="s">
        <v>69</v>
      </c>
      <c r="B9" s="172">
        <v>25687.791964285716</v>
      </c>
      <c r="C9" s="172">
        <v>28221.911120000001</v>
      </c>
      <c r="D9" s="76">
        <v>33.225513493149712</v>
      </c>
      <c r="E9" s="198">
        <v>23775.130616071427</v>
      </c>
      <c r="F9" s="199">
        <v>28992.35744</v>
      </c>
      <c r="G9" s="173">
        <v>33.617080733641707</v>
      </c>
    </row>
    <row r="10" spans="1:7" ht="15.75" x14ac:dyDescent="0.25">
      <c r="A10" s="174" t="s">
        <v>70</v>
      </c>
      <c r="B10" s="172">
        <v>28339.884878119588</v>
      </c>
      <c r="C10" s="172">
        <v>28455.532850000003</v>
      </c>
      <c r="D10" s="76">
        <v>33.500555176521296</v>
      </c>
      <c r="E10" s="200">
        <v>28490.973328736924</v>
      </c>
      <c r="F10" s="170">
        <v>28838.87414</v>
      </c>
      <c r="G10" s="173">
        <v>33.439114505885179</v>
      </c>
    </row>
    <row r="11" spans="1:7" ht="15.75" x14ac:dyDescent="0.25">
      <c r="A11" s="174" t="s">
        <v>71</v>
      </c>
      <c r="B11" s="172">
        <v>1083.49476</v>
      </c>
      <c r="C11" s="172">
        <v>17676.664103999999</v>
      </c>
      <c r="D11" s="201"/>
      <c r="E11" s="172">
        <v>800.17393000000004</v>
      </c>
      <c r="F11" s="172">
        <v>14009.887892999999</v>
      </c>
      <c r="G11" s="173"/>
    </row>
    <row r="12" spans="1:7" x14ac:dyDescent="0.25">
      <c r="A12" s="175" t="s">
        <v>72</v>
      </c>
      <c r="B12" s="138">
        <v>66.897999999999996</v>
      </c>
      <c r="C12" s="138">
        <v>412.63137999999998</v>
      </c>
      <c r="D12" s="202">
        <v>0.4857888406491086</v>
      </c>
      <c r="E12" s="140">
        <v>22.042000000000002</v>
      </c>
      <c r="F12" s="141">
        <v>141.57945999999998</v>
      </c>
      <c r="G12" s="139">
        <v>0.16416354368199304</v>
      </c>
    </row>
    <row r="13" spans="1:7" x14ac:dyDescent="0.25">
      <c r="A13" s="175" t="s">
        <v>73</v>
      </c>
      <c r="B13" s="138">
        <v>0</v>
      </c>
      <c r="C13" s="138">
        <v>0</v>
      </c>
      <c r="D13" s="202">
        <v>0</v>
      </c>
      <c r="E13" s="140">
        <v>2.6129199999999999</v>
      </c>
      <c r="F13" s="141">
        <v>23.17418</v>
      </c>
      <c r="G13" s="139">
        <v>2.6870815234952654E-2</v>
      </c>
    </row>
    <row r="14" spans="1:7" x14ac:dyDescent="0.25">
      <c r="A14" s="175" t="s">
        <v>74</v>
      </c>
      <c r="B14" s="138">
        <v>147.29734999999999</v>
      </c>
      <c r="C14" s="138">
        <v>5191.1294950000001</v>
      </c>
      <c r="D14" s="202">
        <v>6.1114905488657758</v>
      </c>
      <c r="E14" s="140">
        <v>156.3073</v>
      </c>
      <c r="F14" s="141">
        <v>5239.7379759999994</v>
      </c>
      <c r="G14" s="139">
        <v>6.0755561160162204</v>
      </c>
    </row>
    <row r="15" spans="1:7" x14ac:dyDescent="0.25">
      <c r="A15" s="175" t="s">
        <v>75</v>
      </c>
      <c r="B15" s="138">
        <v>198.16140999999999</v>
      </c>
      <c r="C15" s="138">
        <v>4100.8721639999994</v>
      </c>
      <c r="D15" s="202">
        <v>4.8279360968614666</v>
      </c>
      <c r="E15" s="140">
        <v>88.725710000000007</v>
      </c>
      <c r="F15" s="141">
        <v>1605.1391370000001</v>
      </c>
      <c r="G15" s="139">
        <v>1.8611833159455204</v>
      </c>
    </row>
    <row r="16" spans="1:7" x14ac:dyDescent="0.25">
      <c r="A16" s="175" t="s">
        <v>76</v>
      </c>
      <c r="B16" s="138">
        <v>179.58799999999999</v>
      </c>
      <c r="C16" s="138">
        <v>789.34929</v>
      </c>
      <c r="D16" s="202">
        <v>0.92929693436378247</v>
      </c>
      <c r="E16" s="140">
        <v>71.885999999999996</v>
      </c>
      <c r="F16" s="141">
        <v>349.61883</v>
      </c>
      <c r="G16" s="139">
        <v>0.40538836686304858</v>
      </c>
    </row>
    <row r="17" spans="1:8" x14ac:dyDescent="0.25">
      <c r="A17" s="175" t="s">
        <v>77</v>
      </c>
      <c r="B17" s="138">
        <v>491.55</v>
      </c>
      <c r="C17" s="138">
        <v>7182.681775</v>
      </c>
      <c r="D17" s="202">
        <v>8.4561349944561446</v>
      </c>
      <c r="E17" s="140">
        <v>458.6</v>
      </c>
      <c r="F17" s="141">
        <v>6650.6383099999994</v>
      </c>
      <c r="G17" s="139">
        <v>7.7115165767465239</v>
      </c>
    </row>
    <row r="18" spans="1:8" ht="15.75" x14ac:dyDescent="0.25">
      <c r="A18" s="176" t="s">
        <v>90</v>
      </c>
      <c r="B18" s="172">
        <v>80.025000000000006</v>
      </c>
      <c r="C18" s="172">
        <v>4331.3860100000002</v>
      </c>
      <c r="D18" s="201"/>
      <c r="E18" s="172">
        <v>112.97</v>
      </c>
      <c r="F18" s="170">
        <v>7199.3737000000001</v>
      </c>
      <c r="G18" s="173"/>
    </row>
    <row r="19" spans="1:8" x14ac:dyDescent="0.25">
      <c r="A19" s="175" t="s">
        <v>79</v>
      </c>
      <c r="B19" s="203">
        <v>75.405000000000001</v>
      </c>
      <c r="C19" s="203">
        <v>4071.2792300000001</v>
      </c>
      <c r="D19" s="202">
        <v>4.7930964850528222</v>
      </c>
      <c r="E19" s="204">
        <v>101.09</v>
      </c>
      <c r="F19" s="205">
        <v>6561.9675399999996</v>
      </c>
      <c r="G19" s="139">
        <v>7.6087014662480748</v>
      </c>
    </row>
    <row r="20" spans="1:8" x14ac:dyDescent="0.25">
      <c r="A20" s="175" t="s">
        <v>80</v>
      </c>
      <c r="B20" s="203">
        <v>4.62</v>
      </c>
      <c r="C20" s="203">
        <v>260.10678000000001</v>
      </c>
      <c r="D20" s="202">
        <v>0.30622239903609061</v>
      </c>
      <c r="E20" s="204">
        <v>11.88</v>
      </c>
      <c r="F20" s="205">
        <v>637.40616</v>
      </c>
      <c r="G20" s="139">
        <v>0.73908216622899581</v>
      </c>
    </row>
    <row r="21" spans="1:8" ht="15.75" x14ac:dyDescent="0.25">
      <c r="A21" s="176" t="s">
        <v>81</v>
      </c>
      <c r="B21" s="172">
        <v>17301.602999999999</v>
      </c>
      <c r="C21" s="172">
        <v>5122.8784999999998</v>
      </c>
      <c r="D21" s="76">
        <v>6.0311389969935014</v>
      </c>
      <c r="E21" s="200">
        <v>13007.924999999999</v>
      </c>
      <c r="F21" s="170">
        <v>3724.97973</v>
      </c>
      <c r="G21" s="173">
        <v>4.3191708219567566</v>
      </c>
    </row>
    <row r="22" spans="1:8" ht="15.75" x14ac:dyDescent="0.25">
      <c r="A22" s="177" t="s">
        <v>82</v>
      </c>
      <c r="B22" s="178">
        <v>10741.496938999999</v>
      </c>
      <c r="C22" s="179">
        <v>1132.1088500000001</v>
      </c>
      <c r="D22" s="76">
        <v>1.332826034050284</v>
      </c>
      <c r="E22" s="178">
        <v>38377.626634</v>
      </c>
      <c r="F22" s="170">
        <v>3477.46315</v>
      </c>
      <c r="G22" s="206">
        <v>4.0321715715510305</v>
      </c>
    </row>
    <row r="23" spans="1:8" ht="15.75" x14ac:dyDescent="0.25">
      <c r="A23" s="180" t="s">
        <v>83</v>
      </c>
      <c r="B23" s="47"/>
      <c r="C23" s="181">
        <v>84940.481434000016</v>
      </c>
      <c r="D23" s="207">
        <v>99.999999999999986</v>
      </c>
      <c r="E23" s="208"/>
      <c r="F23" s="209">
        <v>86242.936052999998</v>
      </c>
      <c r="G23" s="173">
        <v>100.00000000000001</v>
      </c>
      <c r="H23" s="28"/>
    </row>
    <row r="24" spans="1:8" x14ac:dyDescent="0.25">
      <c r="A24" s="96"/>
      <c r="B24" s="184"/>
      <c r="C24" s="185"/>
      <c r="D24" s="185"/>
      <c r="E24" s="184"/>
      <c r="F24" s="210"/>
      <c r="G24" s="186"/>
    </row>
    <row r="25" spans="1:8" ht="15.75" x14ac:dyDescent="0.25">
      <c r="A25" s="187" t="s">
        <v>84</v>
      </c>
      <c r="B25" s="188"/>
      <c r="C25" s="189">
        <v>23249.867319999979</v>
      </c>
      <c r="D25" s="190"/>
      <c r="E25" s="211"/>
      <c r="F25" s="189">
        <v>30355.972191000012</v>
      </c>
      <c r="G25" s="191"/>
    </row>
    <row r="26" spans="1:8" ht="15.75" x14ac:dyDescent="0.25">
      <c r="A26" s="192" t="s">
        <v>85</v>
      </c>
      <c r="B26" s="193"/>
      <c r="C26" s="194">
        <v>108190.34875399999</v>
      </c>
      <c r="D26" s="194"/>
      <c r="E26" s="196"/>
      <c r="F26" s="194">
        <v>116598.90824400001</v>
      </c>
      <c r="G26" s="195"/>
    </row>
    <row r="27" spans="1:8" x14ac:dyDescent="0.25">
      <c r="A27" s="197" t="s">
        <v>91</v>
      </c>
    </row>
    <row r="28" spans="1:8" x14ac:dyDescent="0.25">
      <c r="A28" s="197" t="s">
        <v>92</v>
      </c>
    </row>
    <row r="30" spans="1:8" x14ac:dyDescent="0.25">
      <c r="D30" s="138"/>
      <c r="E30" s="138"/>
    </row>
    <row r="31" spans="1:8" x14ac:dyDescent="0.25">
      <c r="C31" s="138"/>
      <c r="D31" s="138"/>
      <c r="E31" s="166"/>
      <c r="F31" s="166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6509E-EE8A-4A7B-9EC8-DB4B9C475B49}">
  <dimension ref="A1:I34"/>
  <sheetViews>
    <sheetView workbookViewId="0">
      <selection activeCell="I10" sqref="I10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10.28515625" bestFit="1" customWidth="1"/>
    <col min="7" max="9" width="10.5703125" bestFit="1" customWidth="1"/>
  </cols>
  <sheetData>
    <row r="1" spans="1:7" x14ac:dyDescent="0.25">
      <c r="A1" s="233" t="s">
        <v>93</v>
      </c>
      <c r="B1" s="233"/>
      <c r="C1" s="233"/>
      <c r="D1" s="233"/>
      <c r="E1" s="233"/>
    </row>
    <row r="2" spans="1:7" x14ac:dyDescent="0.25">
      <c r="A2" s="233" t="s">
        <v>94</v>
      </c>
      <c r="B2" s="233"/>
      <c r="C2" s="233"/>
      <c r="D2" s="233"/>
      <c r="E2" s="233"/>
    </row>
    <row r="3" spans="1:7" x14ac:dyDescent="0.25">
      <c r="A3" s="233" t="s">
        <v>95</v>
      </c>
      <c r="B3" s="233"/>
      <c r="C3" s="233"/>
      <c r="D3" s="233"/>
      <c r="E3" s="233"/>
    </row>
    <row r="5" spans="1:7" x14ac:dyDescent="0.25">
      <c r="A5" s="235" t="s">
        <v>64</v>
      </c>
      <c r="B5" s="236"/>
      <c r="C5" s="236"/>
      <c r="D5" s="236"/>
      <c r="E5" s="237"/>
    </row>
    <row r="6" spans="1:7" x14ac:dyDescent="0.25">
      <c r="A6" s="212"/>
      <c r="B6" s="235">
        <v>2025</v>
      </c>
      <c r="C6" s="237"/>
      <c r="D6" s="235">
        <v>2024</v>
      </c>
      <c r="E6" s="237"/>
    </row>
    <row r="7" spans="1:7" x14ac:dyDescent="0.25">
      <c r="A7" s="252" t="s">
        <v>65</v>
      </c>
      <c r="B7" s="241" t="s">
        <v>66</v>
      </c>
      <c r="C7" s="254" t="s">
        <v>67</v>
      </c>
      <c r="D7" s="241" t="s">
        <v>66</v>
      </c>
      <c r="E7" s="254" t="s">
        <v>67</v>
      </c>
    </row>
    <row r="8" spans="1:7" x14ac:dyDescent="0.25">
      <c r="A8" s="253"/>
      <c r="B8" s="241"/>
      <c r="C8" s="254"/>
      <c r="D8" s="241"/>
      <c r="E8" s="254"/>
    </row>
    <row r="9" spans="1:7" ht="15.75" x14ac:dyDescent="0.25">
      <c r="A9" s="213" t="s">
        <v>96</v>
      </c>
      <c r="B9" s="172">
        <v>146.91432999999998</v>
      </c>
      <c r="C9" s="172">
        <v>653.87780000000009</v>
      </c>
      <c r="D9" s="198">
        <v>155.74717000000001</v>
      </c>
      <c r="E9" s="214">
        <v>611.81695999999999</v>
      </c>
      <c r="F9" s="215"/>
    </row>
    <row r="10" spans="1:7" ht="15.75" x14ac:dyDescent="0.25">
      <c r="A10" s="216" t="s">
        <v>97</v>
      </c>
      <c r="B10" s="172">
        <v>140.93879000000001</v>
      </c>
      <c r="C10" s="172">
        <v>327.86680000000001</v>
      </c>
      <c r="D10" s="200">
        <v>777.62356999999997</v>
      </c>
      <c r="E10" s="217">
        <v>1676.5599199999999</v>
      </c>
      <c r="F10" s="215"/>
    </row>
    <row r="11" spans="1:7" ht="15.75" x14ac:dyDescent="0.25">
      <c r="A11" s="216" t="s">
        <v>98</v>
      </c>
      <c r="B11" s="172">
        <v>455.37599999999998</v>
      </c>
      <c r="C11" s="172">
        <v>252.90007</v>
      </c>
      <c r="D11" s="200">
        <v>500.62299999999999</v>
      </c>
      <c r="E11" s="217">
        <v>289.42288000000002</v>
      </c>
      <c r="F11" s="215"/>
    </row>
    <row r="12" spans="1:7" ht="15.75" x14ac:dyDescent="0.25">
      <c r="A12" s="218" t="s">
        <v>99</v>
      </c>
      <c r="B12" s="172">
        <v>0</v>
      </c>
      <c r="C12" s="172">
        <v>0</v>
      </c>
      <c r="D12" s="200">
        <v>0</v>
      </c>
      <c r="E12" s="217">
        <v>0</v>
      </c>
      <c r="F12" s="215"/>
    </row>
    <row r="13" spans="1:7" ht="15.75" x14ac:dyDescent="0.25">
      <c r="A13" s="218" t="s">
        <v>100</v>
      </c>
      <c r="B13" s="172">
        <v>0.15789500000000001</v>
      </c>
      <c r="C13" s="172">
        <v>3.5810599999999999</v>
      </c>
      <c r="D13" s="200">
        <v>0</v>
      </c>
      <c r="E13" s="217">
        <v>0</v>
      </c>
      <c r="F13" s="215"/>
    </row>
    <row r="14" spans="1:7" ht="15.75" x14ac:dyDescent="0.25">
      <c r="A14" s="218" t="s">
        <v>101</v>
      </c>
      <c r="B14" s="172">
        <v>150.17739</v>
      </c>
      <c r="C14" s="172">
        <v>284.52181000000002</v>
      </c>
      <c r="D14" s="200">
        <v>143</v>
      </c>
      <c r="E14" s="217">
        <v>199.03776999999999</v>
      </c>
      <c r="F14" s="215"/>
    </row>
    <row r="15" spans="1:7" ht="15.75" x14ac:dyDescent="0.25">
      <c r="A15" s="219" t="s">
        <v>102</v>
      </c>
      <c r="B15" s="172">
        <v>3.2530000000000001</v>
      </c>
      <c r="C15" s="217">
        <v>23.213360000000002</v>
      </c>
      <c r="D15" s="172">
        <v>13.12318</v>
      </c>
      <c r="E15" s="217">
        <v>76.35848</v>
      </c>
      <c r="F15" s="215"/>
    </row>
    <row r="16" spans="1:7" x14ac:dyDescent="0.25">
      <c r="A16" s="220" t="s">
        <v>103</v>
      </c>
      <c r="B16" s="138">
        <v>1.33578</v>
      </c>
      <c r="C16" s="138">
        <v>10.048020000000001</v>
      </c>
      <c r="D16" s="140">
        <v>2.3658600000000001</v>
      </c>
      <c r="E16" s="142">
        <v>17.078889999999998</v>
      </c>
      <c r="F16" s="215"/>
      <c r="G16" s="166"/>
    </row>
    <row r="17" spans="1:9" x14ac:dyDescent="0.25">
      <c r="A17" s="220" t="s">
        <v>104</v>
      </c>
      <c r="B17" s="138">
        <v>1.9172199999999999</v>
      </c>
      <c r="C17" s="138">
        <v>13.16534</v>
      </c>
      <c r="D17" s="140">
        <v>10.75732</v>
      </c>
      <c r="E17" s="142">
        <v>59.279589999999999</v>
      </c>
      <c r="F17" s="215"/>
    </row>
    <row r="18" spans="1:9" ht="15.75" x14ac:dyDescent="0.25">
      <c r="A18" s="221" t="s">
        <v>105</v>
      </c>
      <c r="B18" s="172">
        <v>14.652631</v>
      </c>
      <c r="C18" s="217">
        <v>113.29876</v>
      </c>
      <c r="D18" s="172">
        <v>248.07319999999999</v>
      </c>
      <c r="E18" s="217">
        <v>370.23910999999998</v>
      </c>
      <c r="F18" s="215"/>
      <c r="G18" s="138"/>
    </row>
    <row r="19" spans="1:9" x14ac:dyDescent="0.25">
      <c r="A19" s="220" t="s">
        <v>106</v>
      </c>
      <c r="B19" s="138">
        <v>11.450526</v>
      </c>
      <c r="C19" s="142">
        <v>66.767740000000003</v>
      </c>
      <c r="D19" s="138">
        <v>3.473684</v>
      </c>
      <c r="E19" s="142">
        <v>50.414900000000003</v>
      </c>
      <c r="F19" s="215"/>
      <c r="G19" s="166"/>
    </row>
    <row r="20" spans="1:9" x14ac:dyDescent="0.25">
      <c r="A20" s="220" t="s">
        <v>107</v>
      </c>
      <c r="B20" s="138">
        <v>3.202105</v>
      </c>
      <c r="C20" s="138">
        <v>46.531019999999998</v>
      </c>
      <c r="D20" s="140">
        <v>4.4463159999999995</v>
      </c>
      <c r="E20" s="142">
        <v>58.943280000000001</v>
      </c>
      <c r="F20" s="215"/>
    </row>
    <row r="21" spans="1:9" x14ac:dyDescent="0.25">
      <c r="A21" s="220" t="s">
        <v>108</v>
      </c>
      <c r="B21" s="138">
        <v>0</v>
      </c>
      <c r="C21" s="138">
        <v>0</v>
      </c>
      <c r="D21" s="140">
        <v>225.75307999999998</v>
      </c>
      <c r="E21" s="142">
        <v>98.615399999999994</v>
      </c>
      <c r="F21" s="215"/>
      <c r="G21" s="166"/>
    </row>
    <row r="22" spans="1:9" x14ac:dyDescent="0.25">
      <c r="A22" s="175" t="s">
        <v>109</v>
      </c>
      <c r="B22" s="138">
        <v>0</v>
      </c>
      <c r="C22" s="138">
        <v>0</v>
      </c>
      <c r="D22" s="140">
        <v>14.400120000000001</v>
      </c>
      <c r="E22" s="142">
        <v>162.26553000000001</v>
      </c>
      <c r="F22" s="215"/>
      <c r="H22" s="166"/>
      <c r="I22" s="166"/>
    </row>
    <row r="23" spans="1:9" x14ac:dyDescent="0.25">
      <c r="A23" s="220" t="s">
        <v>110</v>
      </c>
      <c r="B23" s="138">
        <v>0</v>
      </c>
      <c r="C23" s="138">
        <v>0</v>
      </c>
      <c r="D23" s="140">
        <v>0</v>
      </c>
      <c r="E23" s="142">
        <v>0</v>
      </c>
      <c r="F23" s="215"/>
      <c r="G23" s="166"/>
      <c r="H23" s="166"/>
      <c r="I23" s="166"/>
    </row>
    <row r="24" spans="1:9" x14ac:dyDescent="0.25">
      <c r="A24" s="220" t="s">
        <v>111</v>
      </c>
      <c r="B24" s="140">
        <v>0</v>
      </c>
      <c r="C24" s="141">
        <v>0</v>
      </c>
      <c r="D24" s="140">
        <v>0</v>
      </c>
      <c r="E24" s="142">
        <v>0</v>
      </c>
      <c r="F24" s="215"/>
      <c r="H24" s="166"/>
      <c r="I24" s="166"/>
    </row>
    <row r="25" spans="1:9" ht="15.75" x14ac:dyDescent="0.25">
      <c r="A25" s="222" t="s">
        <v>112</v>
      </c>
      <c r="B25" s="172">
        <v>921.73400000000004</v>
      </c>
      <c r="C25" s="172">
        <v>1004.93087</v>
      </c>
      <c r="D25" s="200">
        <v>1278.2175400000001</v>
      </c>
      <c r="E25" s="217">
        <v>1255.7689599999999</v>
      </c>
      <c r="F25" s="215"/>
    </row>
    <row r="26" spans="1:9" ht="15.75" x14ac:dyDescent="0.25">
      <c r="A26" s="222" t="s">
        <v>113</v>
      </c>
      <c r="B26" s="172">
        <v>577.26599999999996</v>
      </c>
      <c r="C26" s="172">
        <v>2001.2112099999999</v>
      </c>
      <c r="D26" s="172">
        <v>760.87300000000005</v>
      </c>
      <c r="E26" s="217">
        <v>2265.1663900000003</v>
      </c>
      <c r="F26" s="215"/>
      <c r="H26" s="166"/>
      <c r="I26" s="166"/>
    </row>
    <row r="27" spans="1:9" ht="15.75" x14ac:dyDescent="0.25">
      <c r="A27" s="222" t="s">
        <v>114</v>
      </c>
      <c r="B27" s="172">
        <v>0</v>
      </c>
      <c r="C27" s="172">
        <v>0</v>
      </c>
      <c r="D27" s="200">
        <v>0</v>
      </c>
      <c r="E27" s="217">
        <v>0</v>
      </c>
      <c r="F27" s="215"/>
      <c r="H27" s="138"/>
      <c r="I27" s="138"/>
    </row>
    <row r="28" spans="1:9" ht="15.75" x14ac:dyDescent="0.25">
      <c r="A28" s="222" t="s">
        <v>115</v>
      </c>
      <c r="B28" s="172">
        <v>199.89371</v>
      </c>
      <c r="C28" s="172">
        <v>466.94741999999997</v>
      </c>
      <c r="D28" s="200">
        <v>195.18543</v>
      </c>
      <c r="E28" s="217">
        <v>465.17351000000002</v>
      </c>
      <c r="F28" s="215"/>
      <c r="G28" s="166"/>
      <c r="H28" s="138"/>
      <c r="I28" s="138"/>
    </row>
    <row r="29" spans="1:9" ht="15.75" x14ac:dyDescent="0.25">
      <c r="A29" s="222" t="s">
        <v>116</v>
      </c>
      <c r="B29" s="172"/>
      <c r="C29" s="172">
        <v>2475.0473800000109</v>
      </c>
      <c r="D29" s="200"/>
      <c r="E29" s="223">
        <v>2636.3444700000036</v>
      </c>
      <c r="F29" s="215"/>
      <c r="G29" s="138"/>
      <c r="H29" s="166"/>
      <c r="I29" s="166"/>
    </row>
    <row r="30" spans="1:9" ht="15.75" x14ac:dyDescent="0.25">
      <c r="A30" s="224" t="s">
        <v>84</v>
      </c>
      <c r="B30" s="212"/>
      <c r="C30" s="225">
        <v>7607.3965400000106</v>
      </c>
      <c r="D30" s="212"/>
      <c r="E30" s="225">
        <v>9845.8884500000022</v>
      </c>
      <c r="F30" s="215"/>
      <c r="G30" s="138"/>
      <c r="H30" s="166"/>
      <c r="I30" s="166"/>
    </row>
    <row r="31" spans="1:9" x14ac:dyDescent="0.25">
      <c r="H31" s="166"/>
      <c r="I31" s="166"/>
    </row>
    <row r="32" spans="1:9" x14ac:dyDescent="0.25">
      <c r="C32" s="166"/>
      <c r="G32" s="166"/>
      <c r="H32" s="166"/>
      <c r="I32" s="166"/>
    </row>
    <row r="33" spans="3:7" x14ac:dyDescent="0.25">
      <c r="C33" s="166"/>
    </row>
    <row r="34" spans="3:7" x14ac:dyDescent="0.25">
      <c r="G34" s="138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4E20-E269-41C3-A969-896D9C59A09E}">
  <dimension ref="A1:M33"/>
  <sheetViews>
    <sheetView zoomScaleNormal="100" workbookViewId="0">
      <selection activeCell="H14" sqref="A1:XFD1048576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6.85546875" bestFit="1" customWidth="1"/>
    <col min="9" max="9" width="11.5703125" bestFit="1" customWidth="1"/>
    <col min="11" max="12" width="13.28515625" bestFit="1" customWidth="1"/>
    <col min="13" max="13" width="11.5703125" bestFit="1" customWidth="1"/>
  </cols>
  <sheetData>
    <row r="1" spans="1:9" x14ac:dyDescent="0.25">
      <c r="A1" s="233" t="s">
        <v>93</v>
      </c>
      <c r="B1" s="233"/>
      <c r="C1" s="233"/>
      <c r="D1" s="233"/>
      <c r="E1" s="233"/>
    </row>
    <row r="2" spans="1:9" x14ac:dyDescent="0.25">
      <c r="A2" s="233" t="s">
        <v>94</v>
      </c>
      <c r="B2" s="233"/>
      <c r="C2" s="233"/>
      <c r="D2" s="233"/>
      <c r="E2" s="233"/>
    </row>
    <row r="3" spans="1:9" x14ac:dyDescent="0.25">
      <c r="A3" s="233" t="s">
        <v>117</v>
      </c>
      <c r="B3" s="233"/>
      <c r="C3" s="233"/>
      <c r="D3" s="233"/>
      <c r="E3" s="233"/>
    </row>
    <row r="5" spans="1:9" x14ac:dyDescent="0.25">
      <c r="A5" s="235" t="s">
        <v>89</v>
      </c>
      <c r="B5" s="236"/>
      <c r="C5" s="236"/>
      <c r="D5" s="236"/>
      <c r="E5" s="237"/>
    </row>
    <row r="6" spans="1:9" x14ac:dyDescent="0.25">
      <c r="A6" s="212"/>
      <c r="B6" s="235">
        <v>2025</v>
      </c>
      <c r="C6" s="237"/>
      <c r="D6" s="235">
        <v>2024</v>
      </c>
      <c r="E6" s="237"/>
    </row>
    <row r="7" spans="1:9" x14ac:dyDescent="0.25">
      <c r="A7" s="252" t="s">
        <v>65</v>
      </c>
      <c r="B7" s="241" t="s">
        <v>66</v>
      </c>
      <c r="C7" s="254" t="s">
        <v>67</v>
      </c>
      <c r="D7" s="241" t="s">
        <v>66</v>
      </c>
      <c r="E7" s="254" t="s">
        <v>67</v>
      </c>
    </row>
    <row r="8" spans="1:9" x14ac:dyDescent="0.25">
      <c r="A8" s="253"/>
      <c r="B8" s="241"/>
      <c r="C8" s="254"/>
      <c r="D8" s="241"/>
      <c r="E8" s="254"/>
    </row>
    <row r="9" spans="1:9" ht="15.75" x14ac:dyDescent="0.25">
      <c r="A9" s="213" t="s">
        <v>96</v>
      </c>
      <c r="B9" s="172">
        <v>726.08344</v>
      </c>
      <c r="C9" s="172">
        <v>2897.2587200000003</v>
      </c>
      <c r="D9" s="198">
        <v>666.27677000000006</v>
      </c>
      <c r="E9" s="214">
        <v>2420.1327000000001</v>
      </c>
      <c r="F9" s="166"/>
      <c r="G9" s="138"/>
      <c r="H9" s="138"/>
    </row>
    <row r="10" spans="1:9" ht="15.75" x14ac:dyDescent="0.25">
      <c r="A10" s="216" t="s">
        <v>97</v>
      </c>
      <c r="B10" s="172">
        <v>1079.6549600000001</v>
      </c>
      <c r="C10" s="172">
        <v>2460.6579400000001</v>
      </c>
      <c r="D10" s="200">
        <v>2265.7547200000004</v>
      </c>
      <c r="E10" s="217">
        <v>4881.1450700000005</v>
      </c>
      <c r="F10" s="166"/>
      <c r="G10" s="138"/>
      <c r="H10" s="138"/>
    </row>
    <row r="11" spans="1:9" ht="15.75" x14ac:dyDescent="0.25">
      <c r="A11" s="216" t="s">
        <v>98</v>
      </c>
      <c r="B11" s="172">
        <v>2162.8560000000002</v>
      </c>
      <c r="C11" s="172">
        <v>1220.34617</v>
      </c>
      <c r="D11" s="200">
        <v>2202.3429999999998</v>
      </c>
      <c r="E11" s="217">
        <v>1273.1138999999998</v>
      </c>
      <c r="F11" s="166"/>
      <c r="G11" s="138"/>
      <c r="H11" s="138"/>
    </row>
    <row r="12" spans="1:9" ht="15.75" x14ac:dyDescent="0.25">
      <c r="A12" s="218" t="s">
        <v>99</v>
      </c>
      <c r="B12" s="226">
        <v>0</v>
      </c>
      <c r="C12" s="172">
        <v>0</v>
      </c>
      <c r="D12" s="227">
        <v>39.760379999999998</v>
      </c>
      <c r="E12" s="217">
        <v>570.43551000000002</v>
      </c>
      <c r="F12" s="166"/>
      <c r="G12" s="138"/>
      <c r="H12" s="138"/>
    </row>
    <row r="13" spans="1:9" ht="15.75" x14ac:dyDescent="0.25">
      <c r="A13" s="218" t="s">
        <v>100</v>
      </c>
      <c r="B13" s="172">
        <v>0.37894699999999998</v>
      </c>
      <c r="C13" s="172">
        <v>8.5945499999999999</v>
      </c>
      <c r="D13" s="200">
        <v>6.1989470000000004</v>
      </c>
      <c r="E13" s="217">
        <v>377.92435</v>
      </c>
      <c r="F13" s="166"/>
      <c r="G13" s="138"/>
      <c r="H13" s="138"/>
    </row>
    <row r="14" spans="1:9" ht="15.75" x14ac:dyDescent="0.25">
      <c r="A14" s="218" t="s">
        <v>101</v>
      </c>
      <c r="B14" s="172">
        <v>788.17739000000006</v>
      </c>
      <c r="C14" s="172">
        <v>930.64152000000001</v>
      </c>
      <c r="D14" s="200">
        <v>587.5</v>
      </c>
      <c r="E14" s="217">
        <v>810.41278</v>
      </c>
      <c r="F14" s="166"/>
      <c r="G14" s="138"/>
      <c r="H14" s="138"/>
    </row>
    <row r="15" spans="1:9" ht="15.75" x14ac:dyDescent="0.25">
      <c r="A15" s="219" t="s">
        <v>102</v>
      </c>
      <c r="B15" s="172">
        <v>42.985079999999996</v>
      </c>
      <c r="C15" s="217">
        <v>210.80572999999998</v>
      </c>
      <c r="D15" s="172">
        <v>29.64892</v>
      </c>
      <c r="E15" s="217">
        <v>201.74946999999997</v>
      </c>
      <c r="F15" s="166"/>
    </row>
    <row r="16" spans="1:9" x14ac:dyDescent="0.25">
      <c r="A16" s="220" t="s">
        <v>103</v>
      </c>
      <c r="B16" s="138">
        <v>5.0330300000000001</v>
      </c>
      <c r="C16" s="138">
        <v>29.6813</v>
      </c>
      <c r="D16" s="140">
        <v>5.1564100000000002</v>
      </c>
      <c r="E16" s="142">
        <v>42.744140000000002</v>
      </c>
      <c r="F16" s="166"/>
      <c r="G16" s="138"/>
      <c r="H16" s="138"/>
      <c r="I16" s="166"/>
    </row>
    <row r="17" spans="1:13" x14ac:dyDescent="0.25">
      <c r="A17" s="220" t="s">
        <v>104</v>
      </c>
      <c r="B17" s="138">
        <v>37.95205</v>
      </c>
      <c r="C17" s="138">
        <v>181.12442999999999</v>
      </c>
      <c r="D17" s="140">
        <v>24.492509999999999</v>
      </c>
      <c r="E17" s="142">
        <v>159.00532999999999</v>
      </c>
      <c r="F17" s="166"/>
      <c r="G17" s="138"/>
      <c r="H17" s="138"/>
    </row>
    <row r="18" spans="1:13" ht="15.75" x14ac:dyDescent="0.25">
      <c r="A18" s="221" t="s">
        <v>105</v>
      </c>
      <c r="B18" s="172">
        <v>47.065263999999999</v>
      </c>
      <c r="C18" s="217">
        <v>760.69134000000008</v>
      </c>
      <c r="D18" s="172">
        <v>387.90392399999996</v>
      </c>
      <c r="E18" s="217">
        <v>941.06396999999993</v>
      </c>
      <c r="F18" s="166"/>
      <c r="H18" s="166"/>
      <c r="I18" s="166"/>
    </row>
    <row r="19" spans="1:13" x14ac:dyDescent="0.25">
      <c r="A19" s="220" t="s">
        <v>106</v>
      </c>
      <c r="B19" s="21">
        <v>29.861052999999998</v>
      </c>
      <c r="C19" s="21">
        <v>343.36334000000005</v>
      </c>
      <c r="D19" s="136">
        <v>20.248420999999997</v>
      </c>
      <c r="E19" s="137">
        <v>308.61169000000001</v>
      </c>
      <c r="F19" s="166"/>
      <c r="G19" s="138"/>
      <c r="H19" s="138"/>
      <c r="I19" s="166"/>
    </row>
    <row r="20" spans="1:13" x14ac:dyDescent="0.25">
      <c r="A20" s="220" t="s">
        <v>107</v>
      </c>
      <c r="B20" s="138">
        <v>13.604210999999999</v>
      </c>
      <c r="C20" s="138">
        <v>189.82407000000001</v>
      </c>
      <c r="D20" s="140">
        <v>11.425263000000001</v>
      </c>
      <c r="E20" s="142">
        <v>162.32432999999997</v>
      </c>
      <c r="F20" s="166"/>
      <c r="G20" s="138"/>
      <c r="H20" s="138"/>
    </row>
    <row r="21" spans="1:13" x14ac:dyDescent="0.25">
      <c r="A21" s="220" t="s">
        <v>108</v>
      </c>
      <c r="B21" s="138">
        <v>0</v>
      </c>
      <c r="C21" s="138">
        <v>0</v>
      </c>
      <c r="D21" s="140">
        <v>338.62961999999999</v>
      </c>
      <c r="E21" s="142">
        <v>147.92310000000001</v>
      </c>
      <c r="F21" s="166"/>
      <c r="G21" s="138"/>
      <c r="H21" s="138"/>
      <c r="I21" s="166"/>
    </row>
    <row r="22" spans="1:13" x14ac:dyDescent="0.25">
      <c r="A22" s="175" t="s">
        <v>109</v>
      </c>
      <c r="B22" s="138">
        <v>0.4</v>
      </c>
      <c r="C22" s="138">
        <v>7.7310400000000001</v>
      </c>
      <c r="D22" s="140">
        <v>15.60012</v>
      </c>
      <c r="E22" s="142">
        <v>184.83011999999999</v>
      </c>
      <c r="F22" s="166"/>
      <c r="G22" s="138"/>
      <c r="H22" s="138"/>
      <c r="I22" s="166"/>
    </row>
    <row r="23" spans="1:13" x14ac:dyDescent="0.25">
      <c r="A23" s="220" t="s">
        <v>110</v>
      </c>
      <c r="B23" s="138">
        <v>3.2</v>
      </c>
      <c r="C23" s="138">
        <v>219.77289000000002</v>
      </c>
      <c r="D23" s="140">
        <v>2.0005000000000002</v>
      </c>
      <c r="E23" s="142">
        <v>137.37473</v>
      </c>
      <c r="F23" s="166"/>
      <c r="G23" s="138"/>
      <c r="H23" s="138"/>
    </row>
    <row r="24" spans="1:13" x14ac:dyDescent="0.25">
      <c r="A24" s="220" t="s">
        <v>111</v>
      </c>
      <c r="B24" s="141">
        <v>0</v>
      </c>
      <c r="C24" s="141">
        <v>0</v>
      </c>
      <c r="D24" s="140">
        <v>0</v>
      </c>
      <c r="E24" s="142">
        <v>0</v>
      </c>
      <c r="F24" s="166"/>
      <c r="H24" s="138"/>
      <c r="I24" s="166"/>
    </row>
    <row r="25" spans="1:13" ht="15.75" x14ac:dyDescent="0.25">
      <c r="A25" s="222" t="s">
        <v>112</v>
      </c>
      <c r="B25" s="172">
        <v>3120.12374</v>
      </c>
      <c r="C25" s="172">
        <v>3402.6368199999997</v>
      </c>
      <c r="D25" s="200">
        <v>4222.6537900000003</v>
      </c>
      <c r="E25" s="217">
        <v>4045.56835</v>
      </c>
      <c r="F25" s="166"/>
      <c r="H25" s="166"/>
      <c r="I25" s="166"/>
    </row>
    <row r="26" spans="1:13" ht="15.75" x14ac:dyDescent="0.25">
      <c r="A26" s="222" t="s">
        <v>113</v>
      </c>
      <c r="B26" s="172">
        <v>969.70399999999995</v>
      </c>
      <c r="C26" s="172">
        <v>3375.1772700000001</v>
      </c>
      <c r="D26" s="200">
        <v>1723.01</v>
      </c>
      <c r="E26" s="217">
        <v>5196.1569900000004</v>
      </c>
      <c r="F26" s="166"/>
      <c r="H26" s="166"/>
      <c r="I26" s="166"/>
    </row>
    <row r="27" spans="1:13" ht="15.75" x14ac:dyDescent="0.25">
      <c r="A27" s="222" t="s">
        <v>114</v>
      </c>
      <c r="B27" s="172">
        <v>69.660200000000003</v>
      </c>
      <c r="C27" s="172">
        <v>176.69949</v>
      </c>
      <c r="D27" s="200">
        <v>22</v>
      </c>
      <c r="E27" s="217">
        <v>155.11548999999999</v>
      </c>
      <c r="F27" s="166"/>
      <c r="H27" s="166"/>
      <c r="I27" s="166"/>
    </row>
    <row r="28" spans="1:13" ht="15.75" x14ac:dyDescent="0.25">
      <c r="A28" s="222" t="s">
        <v>115</v>
      </c>
      <c r="B28" s="172">
        <v>661.48954000000003</v>
      </c>
      <c r="C28" s="172">
        <v>1579.39256</v>
      </c>
      <c r="D28" s="200">
        <v>578.80928000000006</v>
      </c>
      <c r="E28" s="217">
        <v>1374.52829</v>
      </c>
      <c r="F28" s="166"/>
      <c r="H28" s="138"/>
      <c r="I28" s="166"/>
      <c r="K28" s="138"/>
      <c r="L28" s="138"/>
      <c r="M28" s="138"/>
    </row>
    <row r="29" spans="1:13" ht="15.75" x14ac:dyDescent="0.25">
      <c r="A29" s="228" t="s">
        <v>116</v>
      </c>
      <c r="B29" s="229"/>
      <c r="C29" s="179">
        <v>6226.9652099999803</v>
      </c>
      <c r="D29" s="229"/>
      <c r="E29" s="223">
        <v>8108.6253210000141</v>
      </c>
      <c r="F29" s="166"/>
      <c r="H29" s="166"/>
      <c r="I29" s="166"/>
      <c r="K29" s="138"/>
      <c r="L29" s="138"/>
      <c r="M29" s="138"/>
    </row>
    <row r="30" spans="1:13" ht="15.75" x14ac:dyDescent="0.25">
      <c r="A30" s="224" t="s">
        <v>84</v>
      </c>
      <c r="B30" s="230"/>
      <c r="C30" s="194">
        <v>23249.867319999979</v>
      </c>
      <c r="D30" s="230"/>
      <c r="E30" s="231">
        <v>30355.972191000012</v>
      </c>
      <c r="F30" s="166"/>
      <c r="H30" s="166"/>
      <c r="I30" s="166"/>
      <c r="K30" s="138"/>
      <c r="L30" s="138"/>
      <c r="M30" s="138"/>
    </row>
    <row r="31" spans="1:13" x14ac:dyDescent="0.25">
      <c r="H31" s="166"/>
      <c r="I31" s="166"/>
    </row>
    <row r="32" spans="1:13" x14ac:dyDescent="0.25">
      <c r="H32" s="166"/>
      <c r="I32" s="166"/>
    </row>
    <row r="33" ht="15.75" customHeight="1" x14ac:dyDescent="0.25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M14" sqref="A1:XFD1048576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33" t="s">
        <v>118</v>
      </c>
      <c r="B1" s="233"/>
      <c r="C1" s="233"/>
      <c r="D1" s="233"/>
      <c r="E1" s="233"/>
      <c r="F1" s="233"/>
      <c r="G1" s="233"/>
      <c r="H1" s="233"/>
      <c r="I1" s="233"/>
    </row>
    <row r="2" spans="1:9" x14ac:dyDescent="0.25">
      <c r="A2" s="233" t="s">
        <v>119</v>
      </c>
      <c r="B2" s="233"/>
      <c r="C2" s="233"/>
      <c r="D2" s="233"/>
      <c r="E2" s="233"/>
      <c r="F2" s="233"/>
      <c r="G2" s="233"/>
      <c r="H2" s="233"/>
      <c r="I2" s="233"/>
    </row>
    <row r="3" spans="1:9" x14ac:dyDescent="0.25">
      <c r="A3" s="233" t="s">
        <v>2</v>
      </c>
      <c r="B3" s="233"/>
      <c r="C3" s="233"/>
      <c r="D3" s="233"/>
      <c r="E3" s="233"/>
      <c r="F3" s="233"/>
      <c r="G3" s="233"/>
      <c r="H3" s="233"/>
      <c r="I3" s="233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8" t="s">
        <v>3</v>
      </c>
    </row>
    <row r="5" spans="1:9" x14ac:dyDescent="0.25">
      <c r="A5" s="239" t="s">
        <v>31</v>
      </c>
      <c r="B5" s="243" t="s">
        <v>5</v>
      </c>
      <c r="C5" s="244"/>
      <c r="D5" s="235" t="s">
        <v>6</v>
      </c>
      <c r="E5" s="236"/>
      <c r="F5" s="236"/>
      <c r="G5" s="236"/>
      <c r="H5" s="236"/>
      <c r="I5" s="237"/>
    </row>
    <row r="6" spans="1:9" x14ac:dyDescent="0.25">
      <c r="A6" s="240"/>
      <c r="B6" s="245"/>
      <c r="C6" s="246"/>
      <c r="D6" s="247" t="s">
        <v>8</v>
      </c>
      <c r="E6" s="251"/>
      <c r="F6" s="247" t="s">
        <v>9</v>
      </c>
      <c r="G6" s="251"/>
      <c r="H6" s="247" t="s">
        <v>10</v>
      </c>
      <c r="I6" s="251"/>
    </row>
    <row r="7" spans="1:9" x14ac:dyDescent="0.25">
      <c r="A7" s="23"/>
      <c r="B7" s="109">
        <v>46113</v>
      </c>
      <c r="C7" s="110">
        <v>45748</v>
      </c>
      <c r="D7" s="109">
        <v>46113</v>
      </c>
      <c r="E7" s="110">
        <v>45748</v>
      </c>
      <c r="F7" s="109">
        <v>46113</v>
      </c>
      <c r="G7" s="110">
        <v>45748</v>
      </c>
      <c r="H7" s="109">
        <v>46113</v>
      </c>
      <c r="I7" s="110">
        <v>45748</v>
      </c>
    </row>
    <row r="8" spans="1:9" x14ac:dyDescent="0.25">
      <c r="A8" s="26" t="s">
        <v>120</v>
      </c>
      <c r="B8" s="49">
        <v>1565.01829</v>
      </c>
      <c r="C8" s="48">
        <v>1432.49073</v>
      </c>
      <c r="D8" s="49">
        <v>0</v>
      </c>
      <c r="E8" s="48">
        <v>0</v>
      </c>
      <c r="F8" s="49">
        <v>0</v>
      </c>
      <c r="G8" s="48">
        <v>174.64031</v>
      </c>
      <c r="H8" s="49">
        <v>0</v>
      </c>
      <c r="I8" s="48">
        <v>174.64031</v>
      </c>
    </row>
    <row r="9" spans="1:9" x14ac:dyDescent="0.25">
      <c r="A9" s="26" t="s">
        <v>121</v>
      </c>
      <c r="B9" s="49">
        <v>1539.2429099999999</v>
      </c>
      <c r="C9" s="48">
        <v>329.49551000000002</v>
      </c>
      <c r="D9" s="49">
        <v>0</v>
      </c>
      <c r="E9" s="48">
        <v>0</v>
      </c>
      <c r="F9" s="49">
        <v>0</v>
      </c>
      <c r="G9" s="48">
        <v>0</v>
      </c>
      <c r="H9" s="49">
        <v>0</v>
      </c>
      <c r="I9" s="48">
        <v>0</v>
      </c>
    </row>
    <row r="10" spans="1:9" x14ac:dyDescent="0.25">
      <c r="A10" s="26" t="s">
        <v>122</v>
      </c>
      <c r="B10" s="49">
        <v>1115.4356</v>
      </c>
      <c r="C10" s="48">
        <v>1205.1848500000001</v>
      </c>
      <c r="D10" s="49">
        <v>0</v>
      </c>
      <c r="E10" s="48">
        <v>0</v>
      </c>
      <c r="F10" s="49">
        <v>0</v>
      </c>
      <c r="G10" s="48">
        <v>0</v>
      </c>
      <c r="H10" s="49">
        <v>0</v>
      </c>
      <c r="I10" s="48">
        <v>0</v>
      </c>
    </row>
    <row r="11" spans="1:9" x14ac:dyDescent="0.25">
      <c r="A11" s="26" t="s">
        <v>123</v>
      </c>
      <c r="B11" s="49">
        <v>100.08918</v>
      </c>
      <c r="C11" s="48">
        <v>1189.7846999999999</v>
      </c>
      <c r="D11" s="49">
        <v>0</v>
      </c>
      <c r="E11" s="48">
        <v>0</v>
      </c>
      <c r="F11" s="49">
        <v>0</v>
      </c>
      <c r="G11" s="48">
        <v>0</v>
      </c>
      <c r="H11" s="49">
        <v>0</v>
      </c>
      <c r="I11" s="48">
        <v>0</v>
      </c>
    </row>
    <row r="12" spans="1:9" x14ac:dyDescent="0.25">
      <c r="A12" s="26" t="s">
        <v>124</v>
      </c>
      <c r="B12" s="49">
        <v>976.1454</v>
      </c>
      <c r="C12" s="48">
        <v>839.6126999999999</v>
      </c>
      <c r="D12" s="49">
        <v>1074.0261839999998</v>
      </c>
      <c r="E12" s="48">
        <v>0</v>
      </c>
      <c r="F12" s="49">
        <v>0</v>
      </c>
      <c r="G12" s="48">
        <v>0</v>
      </c>
      <c r="H12" s="49">
        <v>1074.0261839999998</v>
      </c>
      <c r="I12" s="48">
        <v>0</v>
      </c>
    </row>
    <row r="13" spans="1:9" x14ac:dyDescent="0.25">
      <c r="A13" s="26" t="s">
        <v>125</v>
      </c>
      <c r="B13" s="49">
        <v>1157.4020600000001</v>
      </c>
      <c r="C13" s="48">
        <v>2488.1885400000001</v>
      </c>
      <c r="D13" s="49">
        <v>0</v>
      </c>
      <c r="E13" s="48">
        <v>0</v>
      </c>
      <c r="F13" s="49">
        <v>0</v>
      </c>
      <c r="G13" s="48">
        <v>0</v>
      </c>
      <c r="H13" s="49">
        <v>0</v>
      </c>
      <c r="I13" s="48">
        <v>0</v>
      </c>
    </row>
    <row r="14" spans="1:9" x14ac:dyDescent="0.25">
      <c r="A14" s="26" t="s">
        <v>126</v>
      </c>
      <c r="B14" s="49">
        <v>19991.581109999999</v>
      </c>
      <c r="C14" s="48">
        <v>21607.92757</v>
      </c>
      <c r="D14" s="49">
        <v>1801.86374</v>
      </c>
      <c r="E14" s="48">
        <v>2050.7296699999997</v>
      </c>
      <c r="F14" s="49">
        <v>67.348119999999994</v>
      </c>
      <c r="G14" s="48">
        <v>28.465199999999999</v>
      </c>
      <c r="H14" s="49">
        <v>1869.2118599999999</v>
      </c>
      <c r="I14" s="48">
        <v>2079.1948699999998</v>
      </c>
    </row>
    <row r="15" spans="1:9" x14ac:dyDescent="0.25">
      <c r="A15" s="26" t="s">
        <v>127</v>
      </c>
      <c r="B15" s="49">
        <v>759.20017000000007</v>
      </c>
      <c r="C15" s="48">
        <v>1306.01836</v>
      </c>
      <c r="D15" s="49">
        <v>0</v>
      </c>
      <c r="E15" s="48">
        <v>0</v>
      </c>
      <c r="F15" s="49">
        <v>1513.125</v>
      </c>
      <c r="G15" s="48">
        <v>2875.8635299999996</v>
      </c>
      <c r="H15" s="49">
        <v>1513.125</v>
      </c>
      <c r="I15" s="48">
        <v>2875.8635299999996</v>
      </c>
    </row>
    <row r="16" spans="1:9" x14ac:dyDescent="0.25">
      <c r="A16" s="26" t="s">
        <v>128</v>
      </c>
      <c r="B16" s="49">
        <v>3920.38105</v>
      </c>
      <c r="C16" s="48">
        <v>2192.88681</v>
      </c>
      <c r="D16" s="49">
        <v>0</v>
      </c>
      <c r="E16" s="48">
        <v>0</v>
      </c>
      <c r="F16" s="49">
        <v>0</v>
      </c>
      <c r="G16" s="48">
        <v>0</v>
      </c>
      <c r="H16" s="49">
        <v>0</v>
      </c>
      <c r="I16" s="48">
        <v>0</v>
      </c>
    </row>
    <row r="17" spans="1:9" x14ac:dyDescent="0.25">
      <c r="A17" s="26" t="s">
        <v>129</v>
      </c>
      <c r="B17" s="49">
        <v>1455.2296399999998</v>
      </c>
      <c r="C17" s="48">
        <v>1166.1129799999999</v>
      </c>
      <c r="D17" s="49">
        <v>349.94546000000003</v>
      </c>
      <c r="E17" s="48">
        <v>405.84636</v>
      </c>
      <c r="F17" s="49">
        <v>0</v>
      </c>
      <c r="G17" s="48">
        <v>0</v>
      </c>
      <c r="H17" s="49">
        <v>349.94546000000003</v>
      </c>
      <c r="I17" s="48">
        <v>405.84636</v>
      </c>
    </row>
    <row r="18" spans="1:9" x14ac:dyDescent="0.25">
      <c r="A18" s="26" t="s">
        <v>130</v>
      </c>
      <c r="B18" s="49">
        <v>188.58860999999999</v>
      </c>
      <c r="C18" s="48">
        <v>4420.9431699999996</v>
      </c>
      <c r="D18" s="49">
        <v>0</v>
      </c>
      <c r="E18" s="48">
        <v>0</v>
      </c>
      <c r="F18" s="49">
        <v>0</v>
      </c>
      <c r="G18" s="48">
        <v>0</v>
      </c>
      <c r="H18" s="49">
        <v>0</v>
      </c>
      <c r="I18" s="48">
        <v>0</v>
      </c>
    </row>
    <row r="19" spans="1:9" x14ac:dyDescent="0.25">
      <c r="A19" s="26" t="s">
        <v>131</v>
      </c>
      <c r="B19" s="49">
        <v>24.852970000000003</v>
      </c>
      <c r="C19" s="48">
        <v>0</v>
      </c>
      <c r="D19" s="49">
        <v>0</v>
      </c>
      <c r="E19" s="48">
        <v>0</v>
      </c>
      <c r="F19" s="49">
        <v>0</v>
      </c>
      <c r="G19" s="48">
        <v>0</v>
      </c>
      <c r="H19" s="49">
        <v>0</v>
      </c>
      <c r="I19" s="48">
        <v>0</v>
      </c>
    </row>
    <row r="20" spans="1:9" x14ac:dyDescent="0.25">
      <c r="A20" s="26" t="s">
        <v>132</v>
      </c>
      <c r="B20" s="49">
        <v>2310.8253399999999</v>
      </c>
      <c r="C20" s="48">
        <v>970.33272999999997</v>
      </c>
      <c r="D20" s="49">
        <v>0</v>
      </c>
      <c r="E20" s="48">
        <v>0</v>
      </c>
      <c r="F20" s="49">
        <v>0</v>
      </c>
      <c r="G20" s="48">
        <v>0</v>
      </c>
      <c r="H20" s="49">
        <v>0</v>
      </c>
      <c r="I20" s="48">
        <v>0</v>
      </c>
    </row>
    <row r="21" spans="1:9" x14ac:dyDescent="0.25">
      <c r="A21" s="26" t="s">
        <v>133</v>
      </c>
      <c r="B21" s="49">
        <v>2572.9338900000002</v>
      </c>
      <c r="C21" s="48">
        <v>1191.5013999999999</v>
      </c>
      <c r="D21" s="49">
        <v>0</v>
      </c>
      <c r="E21" s="48">
        <v>430.15722999999997</v>
      </c>
      <c r="F21" s="49">
        <v>0</v>
      </c>
      <c r="G21" s="48">
        <v>0</v>
      </c>
      <c r="H21" s="49">
        <v>0</v>
      </c>
      <c r="I21" s="48">
        <v>430.15722999999997</v>
      </c>
    </row>
    <row r="22" spans="1:9" x14ac:dyDescent="0.25">
      <c r="A22" s="26" t="s">
        <v>134</v>
      </c>
      <c r="B22" s="49">
        <v>226.86229</v>
      </c>
      <c r="C22" s="48">
        <v>2720.2184400000001</v>
      </c>
      <c r="D22" s="49">
        <v>0</v>
      </c>
      <c r="E22" s="48">
        <v>0</v>
      </c>
      <c r="F22" s="49">
        <v>0</v>
      </c>
      <c r="G22" s="48">
        <v>0</v>
      </c>
      <c r="H22" s="49">
        <v>0</v>
      </c>
      <c r="I22" s="48">
        <v>0</v>
      </c>
    </row>
    <row r="23" spans="1:9" x14ac:dyDescent="0.25">
      <c r="A23" s="26" t="s">
        <v>135</v>
      </c>
      <c r="B23" s="49">
        <v>2037.85707</v>
      </c>
      <c r="C23" s="48">
        <v>2346.6978399999998</v>
      </c>
      <c r="D23" s="49">
        <v>24.845509999999997</v>
      </c>
      <c r="E23" s="48">
        <v>18.647749999999998</v>
      </c>
      <c r="F23" s="49">
        <v>0.20175000000000001</v>
      </c>
      <c r="G23" s="48">
        <v>34.4589</v>
      </c>
      <c r="H23" s="49">
        <v>25.047259999999998</v>
      </c>
      <c r="I23" s="48">
        <v>53.106650000000002</v>
      </c>
    </row>
    <row r="24" spans="1:9" x14ac:dyDescent="0.25">
      <c r="A24" s="26" t="s">
        <v>136</v>
      </c>
      <c r="B24" s="49">
        <v>2613.60565</v>
      </c>
      <c r="C24" s="48">
        <v>214.04617000000002</v>
      </c>
      <c r="D24" s="49">
        <v>0</v>
      </c>
      <c r="E24" s="48">
        <v>0</v>
      </c>
      <c r="F24" s="49">
        <v>0</v>
      </c>
      <c r="G24" s="48">
        <v>0</v>
      </c>
      <c r="H24" s="49">
        <v>0</v>
      </c>
      <c r="I24" s="48">
        <v>0</v>
      </c>
    </row>
    <row r="25" spans="1:9" x14ac:dyDescent="0.25">
      <c r="A25" s="26" t="s">
        <v>137</v>
      </c>
      <c r="B25" s="49">
        <v>692.13215000000002</v>
      </c>
      <c r="C25" s="48">
        <v>1335.3704599999999</v>
      </c>
      <c r="D25" s="49">
        <v>1382.02007</v>
      </c>
      <c r="E25" s="48">
        <v>961.47946999999999</v>
      </c>
      <c r="F25" s="49">
        <v>0</v>
      </c>
      <c r="G25" s="48">
        <v>0</v>
      </c>
      <c r="H25" s="49">
        <v>1382.02007</v>
      </c>
      <c r="I25" s="48">
        <v>961.47946999999999</v>
      </c>
    </row>
    <row r="26" spans="1:9" x14ac:dyDescent="0.25">
      <c r="A26" s="26" t="s">
        <v>138</v>
      </c>
      <c r="B26" s="49">
        <v>164.81477999999998</v>
      </c>
      <c r="C26" s="48">
        <v>181.12154000000001</v>
      </c>
      <c r="D26" s="49">
        <v>191.219617</v>
      </c>
      <c r="E26" s="48">
        <v>212.21612400000001</v>
      </c>
      <c r="F26" s="49">
        <v>0</v>
      </c>
      <c r="G26" s="48">
        <v>0</v>
      </c>
      <c r="H26" s="49">
        <v>191.219617</v>
      </c>
      <c r="I26" s="48">
        <v>212.21612400000001</v>
      </c>
    </row>
    <row r="27" spans="1:9" x14ac:dyDescent="0.25">
      <c r="A27" s="27" t="s">
        <v>139</v>
      </c>
      <c r="B27" s="49">
        <v>1077.19325</v>
      </c>
      <c r="C27" s="48">
        <v>1045.77494</v>
      </c>
      <c r="D27" s="49">
        <v>0</v>
      </c>
      <c r="E27" s="48">
        <v>0</v>
      </c>
      <c r="F27" s="49">
        <v>0</v>
      </c>
      <c r="G27" s="48">
        <v>0</v>
      </c>
      <c r="H27" s="68">
        <v>0</v>
      </c>
      <c r="I27" s="111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APR TABLE 1</vt:lpstr>
      <vt:lpstr>APR TABLE 2</vt:lpstr>
      <vt:lpstr>APR TABLE 3</vt:lpstr>
      <vt:lpstr>APR TABLE 4</vt:lpstr>
      <vt:lpstr>MAR TABLE 5a MAJOR (MONTH)</vt:lpstr>
      <vt:lpstr>MAR TABLE 5b MAJOR (YEAR-DATE)</vt:lpstr>
      <vt:lpstr>MAR TABLE 6a OTHER (MONTH)</vt:lpstr>
      <vt:lpstr>MAR TABLE 6b OTHER (YEAR-DATE)</vt:lpstr>
      <vt:lpstr>APR TABLE 7 Direction of Trade </vt:lpstr>
      <vt:lpstr>JAN TABLE  8</vt:lpstr>
      <vt:lpstr>JAN TABLE  9</vt:lpstr>
      <vt:lpstr>JAN TABLE 10</vt:lpstr>
      <vt:lpstr>JAN TABLE 11</vt:lpstr>
      <vt:lpstr>APR TABLE  8</vt:lpstr>
      <vt:lpstr>APR TABLE  9</vt:lpstr>
      <vt:lpstr>APR TABLE 10</vt:lpstr>
      <vt:lpstr>APR TABLE 11</vt:lpstr>
      <vt:lpstr>APR TABLE 12</vt:lpstr>
      <vt:lpstr>APR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2026-05-26T17:26:29Z</dcterms:modified>
  <cp:category/>
  <cp:contentStatus/>
</cp:coreProperties>
</file>