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6\"/>
    </mc:Choice>
  </mc:AlternateContent>
  <xr:revisionPtr revIDLastSave="0" documentId="8_{DAC355DF-0BBA-4110-8D95-96FF2B068D60}" xr6:coauthVersionLast="47" xr6:coauthVersionMax="47" xr10:uidLastSave="{00000000-0000-0000-0000-000000000000}"/>
  <bookViews>
    <workbookView xWindow="-120" yWindow="-120" windowWidth="29040" windowHeight="15720" tabRatio="855" activeTab="12" xr2:uid="{00000000-000D-0000-FFFF-FFFF00000000}"/>
  </bookViews>
  <sheets>
    <sheet name="JAN TABLE 1" sheetId="1" r:id="rId1"/>
    <sheet name="JAN TABLE 2" sheetId="2" r:id="rId2"/>
    <sheet name="JAN TABLE 3" sheetId="3" r:id="rId3"/>
    <sheet name="JAN TABLE 4" sheetId="4" r:id="rId4"/>
    <sheet name="JAN TABLE 5a MAJOR (MONTH)" sheetId="16" r:id="rId5"/>
    <sheet name="JAN TABLE 6a OTHER (MONTH)" sheetId="17" r:id="rId6"/>
    <sheet name="JAN TABLE 7 Direction of Trade " sheetId="9" r:id="rId7"/>
    <sheet name="JAN TABLE  8" sheetId="13" state="hidden" r:id="rId8"/>
    <sheet name="JAN TABLE  9" sheetId="12" state="hidden" r:id="rId9"/>
    <sheet name="JAN TABLE 10" sheetId="11" state="hidden" r:id="rId10"/>
    <sheet name="JAN TABLE 11" sheetId="10" state="hidden" r:id="rId11"/>
    <sheet name="JAN TABLE 12" sheetId="5" r:id="rId12"/>
    <sheet name="JAN TABLE 13 " sheetId="15" r:id="rId13"/>
  </sheets>
  <externalReferences>
    <externalReference r:id="rId14"/>
    <externalReference r:id="rId1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G11" i="10"/>
  <c r="G12" i="10"/>
  <c r="G13" i="10"/>
  <c r="G14" i="10"/>
  <c r="G15" i="10"/>
  <c r="G16" i="10"/>
  <c r="G17" i="10"/>
  <c r="G18" i="10"/>
  <c r="G19" i="10"/>
  <c r="G20" i="10"/>
  <c r="G21" i="10"/>
  <c r="G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9" i="10"/>
  <c r="G10" i="11"/>
  <c r="G11" i="11"/>
  <c r="G12" i="11"/>
  <c r="G13" i="11"/>
  <c r="G14" i="11"/>
  <c r="G15" i="11"/>
  <c r="G16" i="11"/>
  <c r="G17" i="11"/>
  <c r="G18" i="11"/>
  <c r="G19" i="11"/>
  <c r="G20" i="11"/>
  <c r="G21" i="11"/>
  <c r="G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9" i="11"/>
  <c r="G10" i="12"/>
  <c r="G11" i="12"/>
  <c r="G12" i="12"/>
  <c r="G13" i="12"/>
  <c r="G14" i="12"/>
  <c r="G15" i="12"/>
  <c r="G16" i="12"/>
  <c r="G17" i="12"/>
  <c r="G18" i="12"/>
  <c r="G19" i="12"/>
  <c r="G20" i="12"/>
  <c r="G9" i="12"/>
  <c r="F10" i="12"/>
  <c r="F11" i="12"/>
  <c r="F12" i="12"/>
  <c r="F13" i="12"/>
  <c r="F14" i="12"/>
  <c r="F15" i="12"/>
  <c r="F16" i="12"/>
  <c r="F17" i="12"/>
  <c r="F18" i="12"/>
  <c r="F19" i="12"/>
  <c r="F20" i="12"/>
  <c r="F9" i="12"/>
  <c r="E10" i="12"/>
  <c r="E11" i="12"/>
  <c r="E12" i="12"/>
  <c r="E13" i="12"/>
  <c r="E14" i="12"/>
  <c r="E15" i="12"/>
  <c r="E16" i="12"/>
  <c r="E17" i="12"/>
  <c r="E18" i="12"/>
  <c r="E19" i="12"/>
  <c r="E20" i="12"/>
  <c r="E9" i="12"/>
  <c r="D10" i="12"/>
  <c r="D11" i="12"/>
  <c r="D12" i="12"/>
  <c r="D13" i="12"/>
  <c r="D14" i="12"/>
  <c r="D15" i="12"/>
  <c r="D16" i="12"/>
  <c r="D17" i="12"/>
  <c r="D18" i="12"/>
  <c r="D19" i="12"/>
  <c r="D20" i="12"/>
  <c r="D9" i="12"/>
  <c r="C10" i="12"/>
  <c r="C11" i="12"/>
  <c r="C12" i="12"/>
  <c r="C13" i="12"/>
  <c r="C14" i="12"/>
  <c r="C15" i="12"/>
  <c r="C16" i="12"/>
  <c r="C17" i="12"/>
  <c r="C18" i="12"/>
  <c r="C19" i="12"/>
  <c r="C20" i="12"/>
  <c r="C9" i="12"/>
  <c r="B10" i="12"/>
  <c r="B11" i="12"/>
  <c r="B12" i="12"/>
  <c r="B13" i="12"/>
  <c r="B14" i="12"/>
  <c r="B15" i="12"/>
  <c r="B16" i="12"/>
  <c r="B17" i="12"/>
  <c r="B18" i="12"/>
  <c r="B19" i="12"/>
  <c r="B20" i="12"/>
  <c r="B9" i="12"/>
  <c r="G10" i="13"/>
  <c r="G11" i="13"/>
  <c r="G12" i="13"/>
  <c r="G13" i="13"/>
  <c r="G14" i="13"/>
  <c r="G15" i="13"/>
  <c r="G16" i="13"/>
  <c r="G17" i="13"/>
  <c r="G18" i="13"/>
  <c r="G19" i="13"/>
  <c r="G20" i="13"/>
  <c r="G21" i="13"/>
  <c r="G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9" i="13"/>
  <c r="I11" i="11" l="1"/>
  <c r="I15" i="11"/>
  <c r="I19" i="11"/>
  <c r="I10" i="11"/>
  <c r="I12" i="11"/>
  <c r="I13" i="11"/>
  <c r="I14" i="11"/>
  <c r="I16" i="11"/>
  <c r="I17" i="11"/>
  <c r="I18" i="11"/>
  <c r="I20" i="11"/>
  <c r="I21" i="11"/>
  <c r="I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9" i="11"/>
  <c r="I12" i="13"/>
  <c r="I16" i="13"/>
  <c r="I20" i="13"/>
  <c r="I10" i="13"/>
  <c r="I11" i="13"/>
  <c r="I13" i="13"/>
  <c r="I14" i="13"/>
  <c r="I15" i="13"/>
  <c r="I17" i="13"/>
  <c r="I18" i="13"/>
  <c r="I19" i="13"/>
  <c r="I21" i="13"/>
  <c r="I9" i="13"/>
  <c r="H11" i="13"/>
  <c r="H15" i="13"/>
  <c r="H19" i="13"/>
  <c r="H10" i="13"/>
  <c r="H12" i="13"/>
  <c r="H13" i="13"/>
  <c r="H14" i="13"/>
  <c r="H16" i="13"/>
  <c r="H17" i="13"/>
  <c r="H18" i="13"/>
  <c r="H20" i="13"/>
  <c r="H21" i="13"/>
  <c r="H9" i="13"/>
  <c r="I19" i="10" l="1"/>
  <c r="I14" i="10"/>
  <c r="I10" i="10"/>
  <c r="D22" i="11"/>
  <c r="H17" i="10"/>
  <c r="H13" i="10"/>
  <c r="H19" i="10"/>
  <c r="H14" i="10"/>
  <c r="I20" i="10"/>
  <c r="I11" i="10"/>
  <c r="H20" i="10"/>
  <c r="H15" i="10"/>
  <c r="H11" i="10"/>
  <c r="I9" i="10"/>
  <c r="I16" i="10"/>
  <c r="I12" i="10"/>
  <c r="H10" i="10"/>
  <c r="I15" i="10"/>
  <c r="H9" i="10"/>
  <c r="H16" i="10"/>
  <c r="H12" i="10"/>
  <c r="I17" i="10"/>
  <c r="I13" i="10"/>
  <c r="G22" i="10" l="1"/>
  <c r="F22" i="10"/>
  <c r="E22" i="10"/>
  <c r="D22" i="10"/>
  <c r="C22" i="10"/>
  <c r="B22" i="10"/>
  <c r="K21" i="11"/>
  <c r="J21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G22" i="11"/>
  <c r="F22" i="11"/>
  <c r="E22" i="11"/>
  <c r="C22" i="11"/>
  <c r="B22" i="11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G21" i="12"/>
  <c r="F21" i="12"/>
  <c r="E21" i="12"/>
  <c r="D21" i="12"/>
  <c r="C21" i="12"/>
  <c r="B21" i="12"/>
  <c r="J21" i="13"/>
  <c r="K21" i="13"/>
  <c r="K20" i="13"/>
  <c r="J20" i="13"/>
  <c r="J18" i="13"/>
  <c r="K18" i="13"/>
  <c r="J17" i="13"/>
  <c r="K17" i="13"/>
  <c r="J16" i="13"/>
  <c r="K16" i="13"/>
  <c r="K15" i="13"/>
  <c r="J15" i="13"/>
  <c r="J14" i="13"/>
  <c r="K14" i="13"/>
  <c r="J13" i="13"/>
  <c r="K13" i="13"/>
  <c r="J12" i="13"/>
  <c r="K12" i="13"/>
  <c r="J11" i="13"/>
  <c r="K11" i="13"/>
  <c r="J10" i="13"/>
  <c r="K10" i="13"/>
  <c r="G22" i="13"/>
  <c r="E22" i="13"/>
  <c r="D22" i="13"/>
  <c r="C22" i="13"/>
  <c r="B22" i="13"/>
  <c r="I22" i="10" l="1"/>
  <c r="H22" i="10"/>
  <c r="I9" i="12"/>
  <c r="I21" i="12" s="1"/>
  <c r="H9" i="12"/>
  <c r="H21" i="12" s="1"/>
  <c r="H22" i="13"/>
  <c r="J9" i="13"/>
  <c r="J22" i="13" s="1"/>
  <c r="F22" i="13"/>
  <c r="H22" i="11" l="1"/>
  <c r="J9" i="11"/>
  <c r="J22" i="11" s="1"/>
  <c r="K9" i="11"/>
  <c r="K22" i="11" s="1"/>
  <c r="I22" i="11"/>
  <c r="I22" i="13"/>
  <c r="K9" i="13"/>
  <c r="K22" i="13" s="1"/>
</calcChain>
</file>

<file path=xl/sharedStrings.xml><?xml version="1.0" encoding="utf-8"?>
<sst xmlns="http://schemas.openxmlformats.org/spreadsheetml/2006/main" count="451" uniqueCount="204">
  <si>
    <t>Table 1</t>
  </si>
  <si>
    <t>Value of Belize Imports and Exports by Section of the S.I.T.C</t>
  </si>
  <si>
    <t>For January of 2025 and 2026</t>
  </si>
  <si>
    <t>('000)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</si>
  <si>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</si>
  <si>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</si>
  <si>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</si>
  <si>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</si>
  <si>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</si>
  <si>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</si>
  <si>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</si>
  <si>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</si>
  <si>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</si>
  <si>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</si>
  <si>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</si>
  <si>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</si>
  <si>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</si>
  <si>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</si>
  <si>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</si>
  <si>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</si>
  <si>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</si>
  <si>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</si>
  <si>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</si>
  <si>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Designated Processing Areas</t>
  </si>
  <si>
    <t>Personal Goods</t>
  </si>
  <si>
    <t>Total</t>
  </si>
  <si>
    <t>Source: Statistical Institute of Belize</t>
  </si>
  <si>
    <t>Note: Totals may not add up due to rounding</t>
  </si>
  <si>
    <t>* Balance of Trade excluding CFZ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</si>
  <si>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</si>
  <si>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</si>
  <si>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</si>
  <si>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</si>
  <si>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</si>
  <si>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</si>
  <si>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</si>
  <si>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</si>
  <si>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</si>
  <si>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</si>
  <si>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</si>
  <si>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</si>
  <si>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</si>
  <si>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</si>
  <si>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</si>
  <si>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</si>
  <si>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</si>
  <si>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Balance of Trade excluding CFZ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</si>
  <si>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</si>
  <si>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</si>
  <si>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</si>
  <si>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</si>
  <si>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</si>
  <si>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</si>
  <si>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</si>
  <si>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</si>
  <si>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</si>
  <si>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</si>
  <si>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</si>
  <si>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</si>
  <si>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</si>
  <si>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</si>
  <si>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</si>
  <si>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</si>
  <si>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</si>
  <si>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</si>
  <si>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JANUARY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</si>
  <si>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</si>
  <si>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</si>
  <si>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</si>
  <si>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</si>
  <si>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</si>
  <si>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</si>
  <si>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</si>
  <si>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</si>
  <si>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</si>
  <si>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</si>
  <si>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</si>
  <si>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</si>
  <si>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</si>
  <si>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</si>
  <si>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</si>
  <si>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</si>
  <si>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</si>
  <si>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</si>
  <si>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</si>
  <si>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</si>
  <si>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</si>
  <si>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</si>
  <si>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</si>
  <si>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Table 6</t>
  </si>
  <si>
    <t xml:space="preserve">Value of Belize's Other Exports 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</si>
  <si>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</si>
  <si>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</si>
  <si>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</si>
  <si>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</si>
  <si>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</si>
  <si>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</si>
  <si>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</si>
  <si>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</si>
  <si>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</si>
  <si>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</si>
  <si>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</si>
  <si>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</si>
  <si>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</si>
  <si>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</si>
  <si>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</si>
  <si>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</si>
  <si>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</si>
  <si>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</si>
  <si>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</si>
  <si>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</si>
  <si>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</si>
  <si>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</si>
  <si>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</si>
  <si>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</si>
  <si>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</si>
  <si>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</si>
  <si>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</si>
  <si>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</si>
  <si>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HONG KONG</t>
  </si>
  <si>
    <t>GUATEMALA</t>
  </si>
  <si>
    <t>HONDURAS</t>
  </si>
  <si>
    <t>INDIA</t>
  </si>
  <si>
    <t>JAPAN</t>
  </si>
  <si>
    <t>SOUTH KOREA</t>
  </si>
  <si>
    <t>CAYMAN ISLANDS</t>
  </si>
  <si>
    <t>COLOMBIA</t>
  </si>
  <si>
    <t>NETHERLANDS (HOLLAND)</t>
  </si>
  <si>
    <t>TURKEY</t>
  </si>
  <si>
    <t>EL SALVADOR</t>
  </si>
  <si>
    <t>THAILAND</t>
  </si>
  <si>
    <t>NEW TAIWAN</t>
  </si>
  <si>
    <t>SPAIN</t>
  </si>
  <si>
    <t>VIETNAM</t>
  </si>
  <si>
    <t>Table 8</t>
  </si>
  <si>
    <t xml:space="preserve"> For January-February of 2013 and 2014</t>
  </si>
  <si>
    <t>(BZ $)</t>
  </si>
  <si>
    <t>Jan-Feb</t>
  </si>
  <si>
    <t>N.A.</t>
  </si>
  <si>
    <t>Export Processing Zones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</si>
  <si>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</si>
  <si>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</si>
  <si>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</si>
  <si>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</si>
  <si>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</si>
  <si>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</si>
  <si>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</si>
  <si>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</si>
  <si>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</si>
  <si>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</si>
  <si>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</si>
  <si>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</si>
  <si>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</si>
  <si>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</si>
  <si>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</si>
  <si>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</si>
  <si>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</si>
  <si>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</si>
  <si>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</si>
  <si>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</si>
  <si>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</si>
  <si>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</si>
  <si>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</si>
  <si>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</si>
  <si>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</si>
  <si>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</si>
  <si>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</si>
  <si>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</si>
  <si>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</si>
  <si>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</si>
  <si>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</si>
  <si>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</si>
  <si>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</si>
  <si>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</si>
  <si>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</si>
  <si>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</si>
  <si>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</si>
  <si>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</si>
  <si>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</si>
  <si>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</si>
  <si>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Table 13</t>
  </si>
  <si>
    <t>Value of Belize Imports by Economic End Use for  the Previous Five Quarters</t>
  </si>
  <si>
    <t>(BZ $ '000)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</si>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</sst>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11">
    <xf numFmtId="0" fontId="0" fillId="0" borderId="0" xfId="0"/>
    <xf numFmtId="0" fontId="5" fillId="0" borderId="0" xfId="2" applyFont="1"/>
    <xf numFmtId="0" fontId="0" fillId="3" borderId="0" xfId="0" applyFill="1"/>
    <xf numFmtId="165" fontId="0" fillId="0" borderId="8" xfId="1" applyNumberFormat="1" applyFont="1" applyBorder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0" fontId="0" fillId="0" borderId="16" xfId="0" applyBorder="1"/>
    <xf numFmtId="1" fontId="0" fillId="0" borderId="0" xfId="0" applyNumberFormat="1"/>
    <xf numFmtId="0" fontId="7" fillId="0" borderId="16" xfId="0" applyFont="1" applyBorder="1"/>
    <xf numFmtId="0" fontId="7" fillId="0" borderId="17" xfId="0" applyFont="1" applyBorder="1"/>
    <xf numFmtId="0" fontId="0" fillId="0" borderId="4" xfId="0" applyBorder="1"/>
    <xf numFmtId="0" fontId="7" fillId="4" borderId="12" xfId="0" applyFont="1" applyFill="1" applyBorder="1"/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4" xfId="0" applyFont="1" applyBorder="1"/>
    <xf numFmtId="1" fontId="7" fillId="4" borderId="1" xfId="1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0" fontId="6" fillId="3" borderId="14" xfId="0" applyFont="1" applyFill="1" applyBorder="1" applyAlignment="1">
      <alignment horizontal="center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0" xfId="0" applyFont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19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7" fontId="0" fillId="0" borderId="11" xfId="1" applyNumberFormat="1" applyFont="1" applyBorder="1"/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19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19" xfId="2" applyNumberFormat="1" applyFont="1" applyFill="1" applyBorder="1"/>
    <xf numFmtId="167" fontId="0" fillId="0" borderId="9" xfId="0" applyNumberFormat="1" applyBorder="1"/>
    <xf numFmtId="167" fontId="0" fillId="0" borderId="8" xfId="0" applyNumberFormat="1" applyBorder="1"/>
    <xf numFmtId="0" fontId="10" fillId="0" borderId="20" xfId="0" applyFont="1" applyBorder="1"/>
    <xf numFmtId="167" fontId="0" fillId="0" borderId="16" xfId="1" applyNumberFormat="1" applyFont="1" applyBorder="1"/>
    <xf numFmtId="168" fontId="7" fillId="0" borderId="8" xfId="0" applyNumberFormat="1" applyFont="1" applyBorder="1"/>
    <xf numFmtId="167" fontId="7" fillId="0" borderId="16" xfId="1" applyNumberFormat="1" applyFont="1" applyBorder="1"/>
    <xf numFmtId="167" fontId="7" fillId="0" borderId="8" xfId="1" applyNumberFormat="1" applyFont="1" applyBorder="1"/>
    <xf numFmtId="169" fontId="7" fillId="0" borderId="10" xfId="1" applyNumberFormat="1" applyFont="1" applyBorder="1"/>
    <xf numFmtId="170" fontId="0" fillId="0" borderId="0" xfId="1" applyNumberFormat="1" applyFont="1" applyFill="1"/>
    <xf numFmtId="164" fontId="0" fillId="0" borderId="0" xfId="0" applyNumberFormat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0" fontId="0" fillId="0" borderId="11" xfId="0" applyBorder="1"/>
    <xf numFmtId="167" fontId="7" fillId="7" borderId="1" xfId="1" applyNumberFormat="1" applyFont="1" applyFill="1" applyBorder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7" fontId="7" fillId="7" borderId="17" xfId="1" applyNumberFormat="1" applyFont="1" applyFill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168" fontId="7" fillId="4" borderId="1" xfId="0" applyNumberFormat="1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5" fontId="0" fillId="0" borderId="16" xfId="1" applyNumberFormat="1" applyFont="1" applyBorder="1"/>
    <xf numFmtId="168" fontId="7" fillId="0" borderId="16" xfId="0" applyNumberFormat="1" applyFont="1" applyBorder="1"/>
    <xf numFmtId="167" fontId="7" fillId="0" borderId="16" xfId="0" applyNumberFormat="1" applyFont="1" applyBorder="1"/>
    <xf numFmtId="169" fontId="7" fillId="0" borderId="17" xfId="1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67" fontId="7" fillId="4" borderId="1" xfId="0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4" fontId="7" fillId="0" borderId="16" xfId="1" applyFont="1" applyBorder="1" applyAlignment="1">
      <alignment vertical="center"/>
    </xf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17" fontId="13" fillId="0" borderId="0" xfId="1" applyNumberFormat="1" applyFont="1" applyAlignment="1"/>
    <xf numFmtId="164" fontId="0" fillId="0" borderId="0" xfId="1" applyFont="1"/>
    <xf numFmtId="165" fontId="0" fillId="0" borderId="10" xfId="0" applyNumberFormat="1" applyBorder="1"/>
    <xf numFmtId="0" fontId="14" fillId="0" borderId="0" xfId="2" applyFont="1"/>
    <xf numFmtId="165" fontId="7" fillId="0" borderId="16" xfId="1" applyNumberFormat="1" applyFont="1" applyBorder="1"/>
    <xf numFmtId="167" fontId="0" fillId="0" borderId="4" xfId="1" applyNumberFormat="1" applyFont="1" applyBorder="1"/>
    <xf numFmtId="17" fontId="6" fillId="0" borderId="13" xfId="0" applyNumberFormat="1" applyFont="1" applyBorder="1" applyAlignment="1">
      <alignment horizontal="center"/>
    </xf>
    <xf numFmtId="167" fontId="7" fillId="0" borderId="9" xfId="1" applyNumberFormat="1" applyFont="1" applyBorder="1"/>
    <xf numFmtId="164" fontId="0" fillId="0" borderId="16" xfId="1" applyFont="1" applyBorder="1"/>
    <xf numFmtId="164" fontId="7" fillId="0" borderId="16" xfId="1" applyFont="1" applyBorder="1"/>
    <xf numFmtId="164" fontId="7" fillId="0" borderId="17" xfId="1" applyFont="1" applyBorder="1"/>
    <xf numFmtId="0" fontId="7" fillId="4" borderId="0" xfId="0" applyFont="1" applyFill="1" applyAlignment="1">
      <alignment horizontal="center"/>
    </xf>
    <xf numFmtId="164" fontId="0" fillId="0" borderId="0" xfId="1" applyFont="1" applyBorder="1"/>
    <xf numFmtId="164" fontId="0" fillId="0" borderId="8" xfId="1" applyFont="1" applyBorder="1"/>
    <xf numFmtId="164" fontId="7" fillId="0" borderId="8" xfId="1" applyFont="1" applyBorder="1"/>
    <xf numFmtId="164" fontId="7" fillId="0" borderId="10" xfId="1" applyFont="1" applyBorder="1"/>
    <xf numFmtId="0" fontId="16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6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166" fontId="0" fillId="0" borderId="9" xfId="0" applyNumberFormat="1" applyBorder="1"/>
    <xf numFmtId="0" fontId="17" fillId="3" borderId="16" xfId="0" applyFont="1" applyFill="1" applyBorder="1"/>
    <xf numFmtId="0" fontId="17" fillId="3" borderId="17" xfId="0" applyFont="1" applyFill="1" applyBorder="1"/>
    <xf numFmtId="164" fontId="7" fillId="0" borderId="4" xfId="1" applyFont="1" applyBorder="1"/>
    <xf numFmtId="0" fontId="16" fillId="5" borderId="14" xfId="2" applyFont="1" applyFill="1" applyBorder="1"/>
    <xf numFmtId="0" fontId="0" fillId="0" borderId="6" xfId="0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9" fillId="4" borderId="14" xfId="2" applyFont="1" applyFill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6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6" fillId="4" borderId="17" xfId="2" applyFont="1" applyFill="1" applyBorder="1"/>
    <xf numFmtId="0" fontId="0" fillId="4" borderId="10" xfId="0" applyFill="1" applyBorder="1"/>
    <xf numFmtId="164" fontId="7" fillId="4" borderId="4" xfId="1" applyFont="1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4" borderId="2" xfId="1" applyFont="1" applyFill="1" applyBorder="1"/>
    <xf numFmtId="164" fontId="16" fillId="3" borderId="14" xfId="1" applyFont="1" applyFill="1" applyBorder="1"/>
    <xf numFmtId="164" fontId="7" fillId="0" borderId="6" xfId="1" applyFont="1" applyBorder="1"/>
    <xf numFmtId="164" fontId="7" fillId="0" borderId="7" xfId="1" applyFont="1" applyBorder="1"/>
    <xf numFmtId="164" fontId="16" fillId="3" borderId="16" xfId="1" applyFont="1" applyFill="1" applyBorder="1"/>
    <xf numFmtId="164" fontId="7" fillId="0" borderId="9" xfId="1" applyFont="1" applyBorder="1"/>
    <xf numFmtId="164" fontId="17" fillId="3" borderId="16" xfId="1" applyFont="1" applyFill="1" applyBorder="1" applyAlignment="1">
      <alignment horizontal="left"/>
    </xf>
    <xf numFmtId="164" fontId="17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0" fillId="0" borderId="9" xfId="1" applyFont="1" applyBorder="1"/>
    <xf numFmtId="164" fontId="17" fillId="0" borderId="16" xfId="1" applyFont="1" applyFill="1" applyBorder="1"/>
    <xf numFmtId="164" fontId="17" fillId="3" borderId="16" xfId="1" applyFont="1" applyFill="1" applyBorder="1"/>
    <xf numFmtId="164" fontId="7" fillId="0" borderId="11" xfId="1" applyFont="1" applyBorder="1"/>
    <xf numFmtId="0" fontId="16" fillId="4" borderId="1" xfId="2" applyFont="1" applyFill="1" applyBorder="1"/>
    <xf numFmtId="164" fontId="7" fillId="4" borderId="3" xfId="1" applyFont="1" applyFill="1" applyBorder="1"/>
    <xf numFmtId="164" fontId="0" fillId="0" borderId="8" xfId="0" applyNumberFormat="1" applyBorder="1"/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DE\TRADE\2014\Trade%20Tables%20for%20Website%202014%20(Orig)\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I25" sqref="A1:XFD1048576"/>
    </sheetView>
  </sheetViews>
  <sheetFormatPr defaultRowHeight="15" x14ac:dyDescent="0.25"/>
  <cols>
    <col min="1" max="1" width="22.42578125" bestFit="1" customWidth="1"/>
    <col min="2" max="2" width="15.28515625" bestFit="1" customWidth="1"/>
    <col min="3" max="3" width="10.5703125" bestFit="1" customWidth="1"/>
    <col min="4" max="4" width="14.28515625" bestFit="1" customWidth="1"/>
    <col min="5" max="5" width="9.7109375" bestFit="1" customWidth="1"/>
    <col min="6" max="6" width="13.28515625" bestFit="1" customWidth="1"/>
    <col min="7" max="7" width="10" customWidth="1"/>
    <col min="8" max="8" width="14.28515625" bestFit="1" customWidth="1"/>
    <col min="9" max="9" width="9.5703125" bestFit="1" customWidth="1"/>
    <col min="10" max="10" width="15" bestFit="1" customWidth="1"/>
    <col min="11" max="11" width="10.7109375" bestFit="1" customWidth="1"/>
    <col min="12" max="13" width="12.28515625" bestFit="1" customWidth="1"/>
  </cols>
  <sheetData>
    <row r="1" spans="1:15" x14ac:dyDescent="0.25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5" x14ac:dyDescent="0.25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5" x14ac:dyDescent="0.25">
      <c r="A3" s="189" t="s">
        <v>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5" x14ac:dyDescent="0.25">
      <c r="A4" s="11"/>
      <c r="B4" s="11"/>
      <c r="C4" s="11"/>
      <c r="D4" s="11"/>
      <c r="E4" s="11"/>
      <c r="F4" s="11"/>
      <c r="G4" s="11"/>
      <c r="H4" s="11"/>
      <c r="I4" s="11"/>
      <c r="K4" s="20" t="s">
        <v>3</v>
      </c>
    </row>
    <row r="5" spans="1:15" x14ac:dyDescent="0.25">
      <c r="A5" s="192" t="s">
        <v>4</v>
      </c>
      <c r="B5" s="193" t="s">
        <v>5</v>
      </c>
      <c r="C5" s="194"/>
      <c r="D5" s="199" t="s">
        <v>6</v>
      </c>
      <c r="E5" s="200"/>
      <c r="F5" s="200"/>
      <c r="G5" s="200"/>
      <c r="H5" s="200"/>
      <c r="I5" s="200"/>
      <c r="J5" s="193" t="s">
        <v>7</v>
      </c>
      <c r="K5" s="194"/>
    </row>
    <row r="6" spans="1:15" x14ac:dyDescent="0.25">
      <c r="A6" s="192"/>
      <c r="B6" s="195"/>
      <c r="C6" s="196"/>
      <c r="D6" s="197" t="s">
        <v>8</v>
      </c>
      <c r="E6" s="198"/>
      <c r="F6" s="197" t="s">
        <v>9</v>
      </c>
      <c r="G6" s="198"/>
      <c r="H6" s="197" t="s">
        <v>10</v>
      </c>
      <c r="I6" s="202"/>
      <c r="J6" s="185"/>
      <c r="K6" s="201"/>
    </row>
    <row r="7" spans="1:15" x14ac:dyDescent="0.25">
      <c r="A7" s="94"/>
      <c r="B7" s="116">
        <v>46023</v>
      </c>
      <c r="C7" s="117">
        <v>45658</v>
      </c>
      <c r="D7" s="116">
        <v>46023</v>
      </c>
      <c r="E7" s="117">
        <v>45658</v>
      </c>
      <c r="F7" s="116">
        <v>46023</v>
      </c>
      <c r="G7" s="117">
        <v>45658</v>
      </c>
      <c r="H7" s="116">
        <v>46023</v>
      </c>
      <c r="I7" s="117">
        <v>45658</v>
      </c>
      <c r="J7" s="116">
        <v>46023</v>
      </c>
      <c r="K7" s="117">
        <v>45658</v>
      </c>
    </row>
    <row r="8" spans="1:15" x14ac:dyDescent="0.25">
      <c r="A8" s="86" t="s">
        <v>11</v>
      </c>
      <c r="B8" s="111">
        <v>32938.225769999997</v>
      </c>
      <c r="C8" s="120">
        <v>32419.530489999997</v>
      </c>
      <c r="D8" s="119">
        <v>17645.449850000001</v>
      </c>
      <c r="E8" s="50">
        <v>15471.959832</v>
      </c>
      <c r="F8" s="108">
        <v>30.58616</v>
      </c>
      <c r="G8" s="50">
        <v>61.861170000000001</v>
      </c>
      <c r="H8" s="111">
        <v>17676.03601</v>
      </c>
      <c r="I8" s="50">
        <v>15533.821002000001</v>
      </c>
      <c r="J8" s="87">
        <v>-15262.189759999997</v>
      </c>
      <c r="K8" s="88">
        <v>-16885.709487999997</v>
      </c>
      <c r="L8" s="5"/>
      <c r="M8" s="5"/>
      <c r="N8" s="5"/>
      <c r="O8" s="5"/>
    </row>
    <row r="9" spans="1:15" x14ac:dyDescent="0.25">
      <c r="A9" s="86" t="s">
        <v>12</v>
      </c>
      <c r="B9" s="111">
        <v>10401.38726</v>
      </c>
      <c r="C9" s="120">
        <v>7085.5277500000002</v>
      </c>
      <c r="D9" s="119">
        <v>165.72024999999999</v>
      </c>
      <c r="E9" s="50">
        <v>171.88817</v>
      </c>
      <c r="F9" s="108">
        <v>647.43583000000001</v>
      </c>
      <c r="G9" s="50">
        <v>1.4999999999999999E-2</v>
      </c>
      <c r="H9" s="111">
        <v>813.15607999999997</v>
      </c>
      <c r="I9" s="50">
        <v>171.90316999999999</v>
      </c>
      <c r="J9" s="87">
        <v>-9588.2311799999989</v>
      </c>
      <c r="K9" s="88">
        <v>-6913.6245800000006</v>
      </c>
      <c r="L9" s="5"/>
      <c r="M9" s="5"/>
      <c r="N9" s="5"/>
      <c r="O9" s="5"/>
    </row>
    <row r="10" spans="1:15" x14ac:dyDescent="0.25">
      <c r="A10" s="86" t="s">
        <v>13</v>
      </c>
      <c r="B10" s="111">
        <v>6799.1408799999999</v>
      </c>
      <c r="C10" s="120">
        <v>3752.1663900000003</v>
      </c>
      <c r="D10" s="119">
        <v>219.32646</v>
      </c>
      <c r="E10" s="50">
        <v>473.85245000000003</v>
      </c>
      <c r="F10" s="108">
        <v>20.175000000000001</v>
      </c>
      <c r="G10" s="50">
        <v>33.460749999999997</v>
      </c>
      <c r="H10" s="111">
        <v>239.50146000000001</v>
      </c>
      <c r="I10" s="50">
        <v>507.31320000000005</v>
      </c>
      <c r="J10" s="87">
        <v>-6559.6394199999995</v>
      </c>
      <c r="K10" s="88">
        <v>-3244.8531900000003</v>
      </c>
      <c r="L10" s="5"/>
      <c r="M10" s="5"/>
      <c r="N10" s="5"/>
      <c r="O10" s="5"/>
    </row>
    <row r="11" spans="1:15" x14ac:dyDescent="0.25">
      <c r="A11" s="86" t="s">
        <v>14</v>
      </c>
      <c r="B11" s="111">
        <v>28359.276118999998</v>
      </c>
      <c r="C11" s="120">
        <v>28480.019426999999</v>
      </c>
      <c r="D11" s="119">
        <v>0</v>
      </c>
      <c r="E11" s="50">
        <v>8.0374999999999996</v>
      </c>
      <c r="F11" s="108">
        <v>4026.8769199999997</v>
      </c>
      <c r="G11" s="50">
        <v>3862.2460899999996</v>
      </c>
      <c r="H11" s="111">
        <v>4026.8769199999997</v>
      </c>
      <c r="I11" s="50">
        <v>3870.2835899999995</v>
      </c>
      <c r="J11" s="87">
        <v>-24332.399198999999</v>
      </c>
      <c r="K11" s="88">
        <v>-24609.735837</v>
      </c>
      <c r="L11" s="5"/>
      <c r="M11" s="5"/>
      <c r="N11" s="5"/>
      <c r="O11" s="5"/>
    </row>
    <row r="12" spans="1:15" x14ac:dyDescent="0.25">
      <c r="A12" s="86" t="s">
        <v>15</v>
      </c>
      <c r="B12" s="111">
        <v>2066.0605300000002</v>
      </c>
      <c r="C12" s="120">
        <v>2370.4651899999999</v>
      </c>
      <c r="D12" s="119">
        <v>768.43548999999996</v>
      </c>
      <c r="E12" s="50">
        <v>805.46771000000001</v>
      </c>
      <c r="F12" s="108">
        <v>0</v>
      </c>
      <c r="G12" s="50">
        <v>4.6500000000000004</v>
      </c>
      <c r="H12" s="111">
        <v>768.43548999999996</v>
      </c>
      <c r="I12" s="50">
        <v>810.11770999999999</v>
      </c>
      <c r="J12" s="87">
        <v>-1297.6250400000004</v>
      </c>
      <c r="K12" s="88">
        <v>-1560.3474799999999</v>
      </c>
      <c r="L12" s="5"/>
      <c r="M12" s="5"/>
      <c r="N12" s="5"/>
      <c r="O12" s="5"/>
    </row>
    <row r="13" spans="1:15" x14ac:dyDescent="0.25">
      <c r="A13" s="86" t="s">
        <v>16</v>
      </c>
      <c r="B13" s="111">
        <v>24714.992100000003</v>
      </c>
      <c r="C13" s="120">
        <v>21314.924940000001</v>
      </c>
      <c r="D13" s="119">
        <v>223.59845000000001</v>
      </c>
      <c r="E13" s="50">
        <v>0</v>
      </c>
      <c r="F13" s="108">
        <v>117.17533</v>
      </c>
      <c r="G13" s="50">
        <v>189.23390000000001</v>
      </c>
      <c r="H13" s="111">
        <v>340.77377999999999</v>
      </c>
      <c r="I13" s="50">
        <v>189.23390000000001</v>
      </c>
      <c r="J13" s="87">
        <v>-24374.218320000004</v>
      </c>
      <c r="K13" s="88">
        <v>-21125.691040000002</v>
      </c>
      <c r="L13" s="5"/>
      <c r="M13" s="5"/>
      <c r="N13" s="5"/>
      <c r="O13" s="5"/>
    </row>
    <row r="14" spans="1:15" x14ac:dyDescent="0.25">
      <c r="A14" s="86" t="s">
        <v>17</v>
      </c>
      <c r="B14" s="111">
        <v>33280.607469999995</v>
      </c>
      <c r="C14" s="120">
        <v>35963.18159</v>
      </c>
      <c r="D14" s="119">
        <v>331.03831000000002</v>
      </c>
      <c r="E14" s="50">
        <v>391.80612000000002</v>
      </c>
      <c r="F14" s="108">
        <v>158.28706</v>
      </c>
      <c r="G14" s="50">
        <v>178.13373999999999</v>
      </c>
      <c r="H14" s="111">
        <v>489.32537000000002</v>
      </c>
      <c r="I14" s="50">
        <v>569.93985999999995</v>
      </c>
      <c r="J14" s="87">
        <v>-32791.282099999997</v>
      </c>
      <c r="K14" s="88">
        <v>-35393.241730000002</v>
      </c>
      <c r="L14" s="5"/>
      <c r="N14" s="5"/>
      <c r="O14" s="5"/>
    </row>
    <row r="15" spans="1:15" x14ac:dyDescent="0.25">
      <c r="A15" s="86" t="s">
        <v>18</v>
      </c>
      <c r="B15" s="111">
        <v>76062.818709999992</v>
      </c>
      <c r="C15" s="120">
        <v>61602.20751</v>
      </c>
      <c r="D15" s="119">
        <v>152.47255999999999</v>
      </c>
      <c r="E15" s="50">
        <v>0</v>
      </c>
      <c r="F15" s="108">
        <v>3682.0623599999999</v>
      </c>
      <c r="G15" s="50">
        <v>1034.81312</v>
      </c>
      <c r="H15" s="111">
        <v>3834.5349200000001</v>
      </c>
      <c r="I15" s="50">
        <v>1034.81312</v>
      </c>
      <c r="J15" s="87">
        <v>-72228.283789999987</v>
      </c>
      <c r="K15" s="88">
        <v>-60567.394390000001</v>
      </c>
      <c r="L15" s="5"/>
      <c r="M15" s="5"/>
      <c r="N15" s="5"/>
      <c r="O15" s="5"/>
    </row>
    <row r="16" spans="1:15" x14ac:dyDescent="0.25">
      <c r="A16" s="86" t="s">
        <v>19</v>
      </c>
      <c r="B16" s="111">
        <v>17182.693930000001</v>
      </c>
      <c r="C16" s="120">
        <v>16179.040300000001</v>
      </c>
      <c r="D16" s="119">
        <v>16.96979</v>
      </c>
      <c r="E16" s="50">
        <v>0</v>
      </c>
      <c r="F16" s="108">
        <v>411.74394999999998</v>
      </c>
      <c r="G16" s="50">
        <v>460.16710999999998</v>
      </c>
      <c r="H16" s="111">
        <v>428.71373999999997</v>
      </c>
      <c r="I16" s="50">
        <v>460.16710999999998</v>
      </c>
      <c r="J16" s="87">
        <v>-16753.980190000002</v>
      </c>
      <c r="K16" s="88">
        <v>-15718.87319</v>
      </c>
      <c r="L16" s="5"/>
      <c r="M16" s="5"/>
      <c r="N16" s="5"/>
      <c r="O16" s="5"/>
    </row>
    <row r="17" spans="1:15" x14ac:dyDescent="0.25">
      <c r="A17" s="86" t="s">
        <v>20</v>
      </c>
      <c r="B17" s="111">
        <v>0</v>
      </c>
      <c r="C17" s="120">
        <v>0</v>
      </c>
      <c r="D17" s="119">
        <v>0</v>
      </c>
      <c r="E17" s="50">
        <v>0</v>
      </c>
      <c r="F17" s="108">
        <v>0</v>
      </c>
      <c r="G17" s="50">
        <v>0</v>
      </c>
      <c r="H17" s="111">
        <v>0</v>
      </c>
      <c r="I17" s="50">
        <v>0</v>
      </c>
      <c r="J17" s="87">
        <v>0</v>
      </c>
      <c r="K17" s="88">
        <v>0</v>
      </c>
      <c r="L17" s="5"/>
      <c r="M17" s="5"/>
      <c r="N17" s="5"/>
      <c r="O17" s="5"/>
    </row>
    <row r="18" spans="1:15" x14ac:dyDescent="0.25">
      <c r="A18" s="86" t="s">
        <v>21</v>
      </c>
      <c r="B18" s="111">
        <v>35888.526660000003</v>
      </c>
      <c r="C18" s="120">
        <v>30526.512839999999</v>
      </c>
      <c r="D18" s="119">
        <v>0</v>
      </c>
      <c r="E18" s="50">
        <v>0</v>
      </c>
      <c r="F18" s="108">
        <v>2242.54637</v>
      </c>
      <c r="G18" s="50">
        <v>3026.25</v>
      </c>
      <c r="H18" s="111">
        <v>2242.54637</v>
      </c>
      <c r="I18" s="50">
        <v>3026.25</v>
      </c>
      <c r="J18" s="87" t="s">
        <v>22</v>
      </c>
      <c r="K18" s="88" t="s">
        <v>22</v>
      </c>
      <c r="L18" s="5"/>
      <c r="M18" s="5"/>
      <c r="N18" s="5"/>
      <c r="O18" s="5"/>
    </row>
    <row r="19" spans="1:15" x14ac:dyDescent="0.25">
      <c r="A19" s="86" t="s">
        <v>23</v>
      </c>
      <c r="B19" s="111">
        <v>3015.4626200000002</v>
      </c>
      <c r="C19" s="120">
        <v>2538.6832899999999</v>
      </c>
      <c r="D19" s="119">
        <v>0</v>
      </c>
      <c r="E19" s="50">
        <v>0</v>
      </c>
      <c r="F19" s="108">
        <v>0</v>
      </c>
      <c r="G19" s="50">
        <v>0</v>
      </c>
      <c r="H19" s="111">
        <v>0</v>
      </c>
      <c r="I19" s="50">
        <v>0</v>
      </c>
      <c r="J19" s="87">
        <v>-3015.4626200000002</v>
      </c>
      <c r="K19" s="88">
        <v>-2538.6832899999999</v>
      </c>
      <c r="L19" s="5"/>
      <c r="M19" s="5"/>
      <c r="N19" s="5"/>
      <c r="O19" s="5"/>
    </row>
    <row r="20" spans="1:15" x14ac:dyDescent="0.25">
      <c r="A20" s="86" t="s">
        <v>24</v>
      </c>
      <c r="B20" s="111">
        <v>326.56277</v>
      </c>
      <c r="C20" s="120">
        <v>335.17366999999996</v>
      </c>
      <c r="D20" s="119">
        <v>0</v>
      </c>
      <c r="E20" s="50">
        <v>0</v>
      </c>
      <c r="F20" s="108">
        <v>30.558759999999999</v>
      </c>
      <c r="G20" s="50">
        <v>74.76052</v>
      </c>
      <c r="H20" s="111">
        <v>30.558759999999999</v>
      </c>
      <c r="I20" s="55">
        <v>74.76052</v>
      </c>
      <c r="J20" s="87">
        <v>-296.00400999999999</v>
      </c>
      <c r="K20" s="89">
        <v>-260.41314999999997</v>
      </c>
      <c r="L20" s="5"/>
      <c r="M20" s="5"/>
      <c r="N20" s="5"/>
      <c r="O20" s="5"/>
    </row>
    <row r="21" spans="1:15" x14ac:dyDescent="0.25">
      <c r="A21" s="93" t="s">
        <v>25</v>
      </c>
      <c r="B21" s="109">
        <v>271035.75481900002</v>
      </c>
      <c r="C21" s="90">
        <v>242567.433387</v>
      </c>
      <c r="D21" s="110">
        <v>19523.011159999998</v>
      </c>
      <c r="E21" s="90">
        <v>17323.011782000001</v>
      </c>
      <c r="F21" s="109">
        <v>11367.44774</v>
      </c>
      <c r="G21" s="90">
        <v>8925.5914000000012</v>
      </c>
      <c r="H21" s="112">
        <v>30890.458899999994</v>
      </c>
      <c r="I21" s="95">
        <v>26248.603181999995</v>
      </c>
      <c r="J21" s="97">
        <v>-206499.31562899999</v>
      </c>
      <c r="K21" s="97">
        <v>-188818.567365</v>
      </c>
    </row>
    <row r="22" spans="1:15" x14ac:dyDescent="0.25">
      <c r="A22" s="124" t="s">
        <v>26</v>
      </c>
      <c r="B22" s="1"/>
      <c r="C22" s="1"/>
      <c r="D22" s="1"/>
    </row>
    <row r="23" spans="1:15" x14ac:dyDescent="0.25">
      <c r="A23" s="124" t="s">
        <v>27</v>
      </c>
      <c r="B23" s="1"/>
      <c r="C23" s="1"/>
      <c r="D23" s="1"/>
    </row>
    <row r="24" spans="1:15" x14ac:dyDescent="0.25">
      <c r="A24" s="124" t="s">
        <v>28</v>
      </c>
      <c r="B24" s="1"/>
      <c r="C24" s="1"/>
      <c r="D24" s="1"/>
    </row>
    <row r="26" spans="1:15" x14ac:dyDescent="0.25">
      <c r="E26" s="5"/>
      <c r="F26" s="5"/>
    </row>
    <row r="27" spans="1:15" x14ac:dyDescent="0.25">
      <c r="A27" s="121"/>
      <c r="B27" s="122"/>
    </row>
    <row r="28" spans="1:15" x14ac:dyDescent="0.25">
      <c r="A28" s="121"/>
      <c r="B28" s="122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189" t="s">
        <v>145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x14ac:dyDescent="0.25">
      <c r="A2" s="189" t="s">
        <v>45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x14ac:dyDescent="0.25">
      <c r="A3" s="189" t="s">
        <v>141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5">
      <c r="A4" s="13"/>
      <c r="B4" s="13"/>
      <c r="C4" s="13"/>
      <c r="D4" s="13"/>
      <c r="E4" s="13"/>
      <c r="F4" s="13"/>
      <c r="G4" s="13"/>
      <c r="H4" s="13"/>
      <c r="K4" s="20" t="s">
        <v>136</v>
      </c>
    </row>
    <row r="5" spans="1:11" x14ac:dyDescent="0.25">
      <c r="A5" s="192" t="s">
        <v>4</v>
      </c>
      <c r="B5" s="192" t="s">
        <v>5</v>
      </c>
      <c r="C5" s="192"/>
      <c r="D5" s="192" t="s">
        <v>6</v>
      </c>
      <c r="E5" s="192"/>
      <c r="F5" s="192"/>
      <c r="G5" s="192"/>
      <c r="H5" s="192"/>
      <c r="I5" s="192"/>
      <c r="J5" s="193" t="s">
        <v>7</v>
      </c>
      <c r="K5" s="194"/>
    </row>
    <row r="6" spans="1:11" x14ac:dyDescent="0.25">
      <c r="A6" s="192"/>
      <c r="B6" s="192"/>
      <c r="C6" s="192"/>
      <c r="D6" s="192" t="s">
        <v>8</v>
      </c>
      <c r="E6" s="192"/>
      <c r="F6" s="192" t="s">
        <v>9</v>
      </c>
      <c r="G6" s="192"/>
      <c r="H6" s="197" t="s">
        <v>10</v>
      </c>
      <c r="I6" s="198"/>
      <c r="J6" s="185"/>
      <c r="K6" s="201"/>
    </row>
    <row r="7" spans="1:11" x14ac:dyDescent="0.25">
      <c r="A7" s="33"/>
      <c r="B7" s="13" t="s">
        <v>142</v>
      </c>
      <c r="C7" s="13" t="s">
        <v>142</v>
      </c>
      <c r="D7" s="34" t="s">
        <v>142</v>
      </c>
      <c r="E7" s="35" t="s">
        <v>142</v>
      </c>
      <c r="F7" s="13" t="s">
        <v>142</v>
      </c>
      <c r="G7" s="35" t="s">
        <v>142</v>
      </c>
      <c r="H7" s="13" t="s">
        <v>142</v>
      </c>
      <c r="I7" s="35" t="s">
        <v>142</v>
      </c>
      <c r="J7" s="13" t="s">
        <v>142</v>
      </c>
      <c r="K7" s="48" t="s">
        <v>142</v>
      </c>
    </row>
    <row r="8" spans="1:11" x14ac:dyDescent="0.25">
      <c r="A8" s="36"/>
      <c r="B8" s="38">
        <v>2014</v>
      </c>
      <c r="C8" s="39">
        <v>2013</v>
      </c>
      <c r="D8" s="38">
        <v>2014</v>
      </c>
      <c r="E8" s="39">
        <v>2013</v>
      </c>
      <c r="F8" s="38">
        <v>2014</v>
      </c>
      <c r="G8" s="39">
        <v>2013</v>
      </c>
      <c r="H8" s="38">
        <v>2014</v>
      </c>
      <c r="I8" s="39">
        <v>2013</v>
      </c>
      <c r="J8" s="38">
        <v>2014</v>
      </c>
      <c r="K8" s="39">
        <v>2013</v>
      </c>
    </row>
    <row r="9" spans="1:11" x14ac:dyDescent="0.25">
      <c r="A9" s="40" t="s">
        <v>11</v>
      </c>
      <c r="B9" s="52">
        <f>SUM('[1]Imports by Caricom SITC 2014'!B2:C2)/1000</f>
        <v>615.89044999999999</v>
      </c>
      <c r="C9" s="50">
        <f>SUM('[2]Imports by Caricom SITC 2013'!B2:C2)/1000</f>
        <v>309.82041000000004</v>
      </c>
      <c r="D9" s="66">
        <f>SUM('[1]Exports by Caricom SITC 2014'!B2:C2)/1000</f>
        <v>7457.0999370000009</v>
      </c>
      <c r="E9" s="73">
        <f>SUM('[2]Exports by Caricom SITC 2013'!B2:C2)/1000</f>
        <v>12740.267280000002</v>
      </c>
      <c r="F9" s="66">
        <f>SUM('[1]Re-Exports by Caricom SITC 2013'!B2:C2)/1000</f>
        <v>30.827400000000001</v>
      </c>
      <c r="G9" s="73">
        <f>SUM('[2]Re-Exports by Caricom SITC 2013'!B2:C2)/1000</f>
        <v>0</v>
      </c>
      <c r="H9" s="74">
        <f>F9+D9</f>
        <v>7487.927337000001</v>
      </c>
      <c r="I9" s="73">
        <f>G9+E9</f>
        <v>12740.267280000002</v>
      </c>
      <c r="J9" s="51">
        <f>H9-B9</f>
        <v>6872.0368870000011</v>
      </c>
      <c r="K9" s="50">
        <f>I9-C9</f>
        <v>12430.446870000002</v>
      </c>
    </row>
    <row r="10" spans="1:11" x14ac:dyDescent="0.25">
      <c r="A10" s="40" t="s">
        <v>12</v>
      </c>
      <c r="B10" s="52">
        <f>SUM('[1]Imports by Caricom SITC 2014'!B3:C3)/1000</f>
        <v>2254.1640200000002</v>
      </c>
      <c r="C10" s="50">
        <f>SUM('[2]Imports by Caricom SITC 2013'!B3:C3)/1000</f>
        <v>3757.82791</v>
      </c>
      <c r="D10" s="66">
        <f>SUM('[1]Exports by Caricom SITC 2014'!B3:C3)/1000</f>
        <v>2.018E-2</v>
      </c>
      <c r="E10" s="73">
        <f>SUM('[2]Exports by Caricom SITC 2013'!B3:C3)/1000</f>
        <v>0</v>
      </c>
      <c r="F10" s="66">
        <f>SUM('[1]Re-Exports by Caricom SITC 2013'!B3:C3)/1000</f>
        <v>3.6480700000000001</v>
      </c>
      <c r="G10" s="73">
        <f>SUM('[2]Re-Exports by Caricom SITC 2013'!B3:C3)/1000</f>
        <v>0</v>
      </c>
      <c r="H10" s="74">
        <f t="shared" ref="H10:H21" si="0">F10+D10</f>
        <v>3.66825</v>
      </c>
      <c r="I10" s="73">
        <f t="shared" ref="I10:I21" si="1">G10+E10</f>
        <v>0</v>
      </c>
      <c r="J10" s="60">
        <f t="shared" ref="J10:K21" si="2">H10-B10</f>
        <v>-2250.49577</v>
      </c>
      <c r="K10" s="61">
        <f t="shared" si="2"/>
        <v>-3757.82791</v>
      </c>
    </row>
    <row r="11" spans="1:11" x14ac:dyDescent="0.25">
      <c r="A11" s="40" t="s">
        <v>13</v>
      </c>
      <c r="B11" s="52">
        <f>SUM('[1]Imports by Caricom SITC 2014'!B4:C4)/1000</f>
        <v>0.12670000000000001</v>
      </c>
      <c r="C11" s="50">
        <f>SUM('[2]Imports by Caricom SITC 2013'!B4:C4)/1000</f>
        <v>0</v>
      </c>
      <c r="D11" s="66">
        <f>SUM('[1]Exports by Caricom SITC 2014'!B4:C4)/1000</f>
        <v>59.919750000000001</v>
      </c>
      <c r="E11" s="73">
        <f>SUM('[2]Exports by Caricom SITC 2013'!B4:C4)/1000</f>
        <v>0</v>
      </c>
      <c r="F11" s="66">
        <f>SUM('[1]Re-Exports by Caricom SITC 2013'!B4:C4)/1000</f>
        <v>0</v>
      </c>
      <c r="G11" s="73">
        <f>SUM('[2]Re-Exports by Caricom SITC 2013'!B4:C4)/1000</f>
        <v>0</v>
      </c>
      <c r="H11" s="74">
        <f t="shared" si="0"/>
        <v>59.919750000000001</v>
      </c>
      <c r="I11" s="73">
        <f t="shared" si="1"/>
        <v>0</v>
      </c>
      <c r="J11" s="60">
        <f t="shared" si="2"/>
        <v>59.793050000000001</v>
      </c>
      <c r="K11" s="61">
        <f t="shared" si="2"/>
        <v>0</v>
      </c>
    </row>
    <row r="12" spans="1:11" x14ac:dyDescent="0.25">
      <c r="A12" s="40" t="s">
        <v>14</v>
      </c>
      <c r="B12" s="52">
        <f>SUM('[1]Imports by Caricom SITC 2014'!B5:C5)/1000</f>
        <v>0</v>
      </c>
      <c r="C12" s="50">
        <f>SUM('[2]Imports by Caricom SITC 2013'!B5:C5)/1000</f>
        <v>0</v>
      </c>
      <c r="D12" s="66">
        <f>SUM('[1]Exports by Caricom SITC 2014'!B5:C5)/1000</f>
        <v>0</v>
      </c>
      <c r="E12" s="73">
        <f>SUM('[2]Exports by Caricom SITC 2013'!B5:C5)/1000</f>
        <v>0</v>
      </c>
      <c r="F12" s="66">
        <f>SUM('[1]Re-Exports by Caricom SITC 2013'!B5:C5)/1000</f>
        <v>47.868490000000001</v>
      </c>
      <c r="G12" s="73">
        <f>SUM('[2]Re-Exports by Caricom SITC 2013'!B5:C5)/1000</f>
        <v>0</v>
      </c>
      <c r="H12" s="74">
        <f t="shared" si="0"/>
        <v>47.868490000000001</v>
      </c>
      <c r="I12" s="73">
        <f t="shared" si="1"/>
        <v>0</v>
      </c>
      <c r="J12" s="60">
        <f t="shared" si="2"/>
        <v>47.868490000000001</v>
      </c>
      <c r="K12" s="61">
        <f t="shared" si="2"/>
        <v>0</v>
      </c>
    </row>
    <row r="13" spans="1:11" x14ac:dyDescent="0.25">
      <c r="A13" s="40" t="s">
        <v>15</v>
      </c>
      <c r="B13" s="52">
        <f>SUM('[1]Imports by Caricom SITC 2014'!B6:C6)/1000</f>
        <v>0</v>
      </c>
      <c r="C13" s="50">
        <f>SUM('[2]Imports by Caricom SITC 2013'!B6:C6)/1000</f>
        <v>0.95604</v>
      </c>
      <c r="D13" s="66">
        <f>SUM('[1]Exports by Caricom SITC 2014'!B6:C6)/1000</f>
        <v>0</v>
      </c>
      <c r="E13" s="73">
        <f>SUM('[2]Exports by Caricom SITC 2013'!B6:C6)/1000</f>
        <v>0</v>
      </c>
      <c r="F13" s="66">
        <f>SUM('[1]Re-Exports by Caricom SITC 2013'!B6:C6)/1000</f>
        <v>0</v>
      </c>
      <c r="G13" s="73">
        <f>SUM('[2]Re-Exports by Caricom SITC 2013'!B6:C6)/1000</f>
        <v>0</v>
      </c>
      <c r="H13" s="74">
        <f t="shared" si="0"/>
        <v>0</v>
      </c>
      <c r="I13" s="73">
        <f t="shared" si="1"/>
        <v>0</v>
      </c>
      <c r="J13" s="60">
        <f t="shared" si="2"/>
        <v>0</v>
      </c>
      <c r="K13" s="61">
        <f t="shared" si="2"/>
        <v>-0.95604</v>
      </c>
    </row>
    <row r="14" spans="1:11" x14ac:dyDescent="0.25">
      <c r="A14" s="40" t="s">
        <v>16</v>
      </c>
      <c r="B14" s="52">
        <f>SUM('[1]Imports by Caricom SITC 2014'!B7:C7)/1000</f>
        <v>1037.32457</v>
      </c>
      <c r="C14" s="50">
        <f>SUM('[2]Imports by Caricom SITC 2013'!B7:C7)/1000</f>
        <v>848.51544999999999</v>
      </c>
      <c r="D14" s="66">
        <f>SUM('[1]Exports by Caricom SITC 2014'!B7:C7)/1000</f>
        <v>21.96753</v>
      </c>
      <c r="E14" s="73">
        <f>SUM('[2]Exports by Caricom SITC 2013'!B7:C7)/1000</f>
        <v>19.788650000000001</v>
      </c>
      <c r="F14" s="66">
        <f>SUM('[1]Re-Exports by Caricom SITC 2013'!B7:C7)/1000</f>
        <v>0</v>
      </c>
      <c r="G14" s="73">
        <f>SUM('[2]Re-Exports by Caricom SITC 2013'!B7:C7)/1000</f>
        <v>0</v>
      </c>
      <c r="H14" s="74">
        <f t="shared" si="0"/>
        <v>21.96753</v>
      </c>
      <c r="I14" s="73">
        <f t="shared" si="1"/>
        <v>19.788650000000001</v>
      </c>
      <c r="J14" s="60">
        <f t="shared" si="2"/>
        <v>-1015.35704</v>
      </c>
      <c r="K14" s="61">
        <f t="shared" si="2"/>
        <v>-828.72680000000003</v>
      </c>
    </row>
    <row r="15" spans="1:11" x14ac:dyDescent="0.25">
      <c r="A15" s="40" t="s">
        <v>17</v>
      </c>
      <c r="B15" s="52">
        <f>SUM('[1]Imports by Caricom SITC 2014'!B8:C8)/1000</f>
        <v>2776.1146899999999</v>
      </c>
      <c r="C15" s="50">
        <f>SUM('[2]Imports by Caricom SITC 2013'!B8:C8)/1000</f>
        <v>1880.2149100000001</v>
      </c>
      <c r="D15" s="66">
        <f>SUM('[1]Exports by Caricom SITC 2014'!B8:C8)/1000</f>
        <v>37.28781</v>
      </c>
      <c r="E15" s="73">
        <f>SUM('[2]Exports by Caricom SITC 2013'!B8:C8)/1000</f>
        <v>87.844250000000002</v>
      </c>
      <c r="F15" s="66">
        <f>SUM('[1]Re-Exports by Caricom SITC 2013'!B8:C8)/1000</f>
        <v>579.98824000000002</v>
      </c>
      <c r="G15" s="73">
        <f>SUM('[2]Re-Exports by Caricom SITC 2013'!B8:C8)/1000</f>
        <v>884.64760000000012</v>
      </c>
      <c r="H15" s="74">
        <f t="shared" si="0"/>
        <v>617.27605000000005</v>
      </c>
      <c r="I15" s="73">
        <f t="shared" si="1"/>
        <v>972.49185000000011</v>
      </c>
      <c r="J15" s="60">
        <f t="shared" si="2"/>
        <v>-2158.8386399999999</v>
      </c>
      <c r="K15" s="61">
        <f t="shared" si="2"/>
        <v>-907.72306000000003</v>
      </c>
    </row>
    <row r="16" spans="1:11" x14ac:dyDescent="0.25">
      <c r="A16" s="40" t="s">
        <v>18</v>
      </c>
      <c r="B16" s="52">
        <f>SUM('[1]Imports by Caricom SITC 2014'!B9:C9)/1000</f>
        <v>446.32216999999997</v>
      </c>
      <c r="C16" s="50">
        <f>SUM('[2]Imports by Caricom SITC 2013'!B9:C9)/1000</f>
        <v>524.27404999999999</v>
      </c>
      <c r="D16" s="66">
        <f>SUM('[1]Exports by Caricom SITC 2014'!B9:C9)/1000</f>
        <v>0</v>
      </c>
      <c r="E16" s="73">
        <f>SUM('[2]Exports by Caricom SITC 2013'!B9:C9)/1000</f>
        <v>0</v>
      </c>
      <c r="F16" s="66">
        <f>SUM('[1]Re-Exports by Caricom SITC 2013'!B9:C9)/1000</f>
        <v>0</v>
      </c>
      <c r="G16" s="73">
        <f>SUM('[2]Re-Exports by Caricom SITC 2013'!B9:C9)/1000</f>
        <v>0</v>
      </c>
      <c r="H16" s="74">
        <f t="shared" si="0"/>
        <v>0</v>
      </c>
      <c r="I16" s="73">
        <f t="shared" si="1"/>
        <v>0</v>
      </c>
      <c r="J16" s="60">
        <f t="shared" si="2"/>
        <v>-446.32216999999997</v>
      </c>
      <c r="K16" s="61">
        <f t="shared" si="2"/>
        <v>-524.27404999999999</v>
      </c>
    </row>
    <row r="17" spans="1:11" x14ac:dyDescent="0.25">
      <c r="A17" s="40" t="s">
        <v>19</v>
      </c>
      <c r="B17" s="52">
        <f>SUM('[1]Imports by Caricom SITC 2014'!B10:C10)/1000</f>
        <v>439.51067999999998</v>
      </c>
      <c r="C17" s="50">
        <f>SUM('[2]Imports by Caricom SITC 2013'!B10:C10)/1000</f>
        <v>278.2199</v>
      </c>
      <c r="D17" s="66">
        <f>SUM('[1]Exports by Caricom SITC 2014'!B10:C10)/1000</f>
        <v>0</v>
      </c>
      <c r="E17" s="73">
        <f>SUM('[2]Exports by Caricom SITC 2013'!B10:C10)/1000</f>
        <v>0</v>
      </c>
      <c r="F17" s="66">
        <f>SUM('[1]Re-Exports by Caricom SITC 2013'!B10:C10)/1000</f>
        <v>0</v>
      </c>
      <c r="G17" s="73">
        <f>SUM('[2]Re-Exports by Caricom SITC 2013'!B10:C10)/1000</f>
        <v>0</v>
      </c>
      <c r="H17" s="74">
        <f t="shared" si="0"/>
        <v>0</v>
      </c>
      <c r="I17" s="73">
        <f t="shared" si="1"/>
        <v>0</v>
      </c>
      <c r="J17" s="60">
        <f t="shared" si="2"/>
        <v>-439.51067999999998</v>
      </c>
      <c r="K17" s="61">
        <f t="shared" si="2"/>
        <v>-278.2199</v>
      </c>
    </row>
    <row r="18" spans="1:11" x14ac:dyDescent="0.25">
      <c r="A18" s="40" t="s">
        <v>20</v>
      </c>
      <c r="B18" s="52">
        <f>SUM('[1]Imports by Caricom SITC 2014'!B11:C11)/1000</f>
        <v>0</v>
      </c>
      <c r="C18" s="50">
        <f>SUM('[2]Imports by Caricom SITC 2013'!B11:C11)/1000</f>
        <v>0</v>
      </c>
      <c r="D18" s="66">
        <f>SUM('[1]Exports by Caricom SITC 2014'!B11:C11)/1000</f>
        <v>0</v>
      </c>
      <c r="E18" s="73">
        <f>SUM('[2]Exports by Caricom SITC 2013'!B11:C11)/1000</f>
        <v>0</v>
      </c>
      <c r="F18" s="66">
        <f>SUM('[1]Re-Exports by Caricom SITC 2013'!B11:C11)/1000</f>
        <v>0</v>
      </c>
      <c r="G18" s="73">
        <f>SUM('[2]Re-Exports by Caricom SITC 2013'!B11:C11)/1000</f>
        <v>0</v>
      </c>
      <c r="H18" s="74">
        <f t="shared" si="0"/>
        <v>0</v>
      </c>
      <c r="I18" s="73">
        <f t="shared" si="1"/>
        <v>0</v>
      </c>
      <c r="J18" s="60">
        <f t="shared" si="2"/>
        <v>0</v>
      </c>
      <c r="K18" s="61">
        <f t="shared" si="2"/>
        <v>0</v>
      </c>
    </row>
    <row r="19" spans="1:11" x14ac:dyDescent="0.25">
      <c r="A19" s="40" t="s">
        <v>21</v>
      </c>
      <c r="B19" s="52">
        <f>SUM('[1]Imports by Caricom SITC 2014'!B12:C12)/1000</f>
        <v>97.930460000000011</v>
      </c>
      <c r="C19" s="50">
        <f>SUM('[2]Imports by Caricom SITC 2013'!B12:C12)/1000</f>
        <v>106.70255</v>
      </c>
      <c r="D19" s="66">
        <f>SUM('[1]Exports by Caricom SITC 2014'!B12:C12)/1000</f>
        <v>0</v>
      </c>
      <c r="E19" s="73">
        <f>SUM('[2]Exports by Caricom SITC 2013'!B12:C12)/1000</f>
        <v>0</v>
      </c>
      <c r="F19" s="66">
        <f>SUM('[1]Re-Exports by Caricom SITC 2013'!B12:C12)/1000</f>
        <v>0</v>
      </c>
      <c r="G19" s="73">
        <f>SUM('[2]Re-Exports by Caricom SITC 2013'!B12:C12)/1000</f>
        <v>20.981999999999999</v>
      </c>
      <c r="H19" s="74">
        <f t="shared" si="0"/>
        <v>0</v>
      </c>
      <c r="I19" s="73">
        <f t="shared" si="1"/>
        <v>20.981999999999999</v>
      </c>
      <c r="J19" s="56" t="s">
        <v>138</v>
      </c>
      <c r="K19" s="57" t="s">
        <v>138</v>
      </c>
    </row>
    <row r="20" spans="1:11" x14ac:dyDescent="0.25">
      <c r="A20" s="40" t="s">
        <v>139</v>
      </c>
      <c r="B20" s="52">
        <f>SUM('[1]Imports by Caricom SITC 2014'!B13:C13)/1000</f>
        <v>0.47046000000000004</v>
      </c>
      <c r="C20" s="50">
        <f>SUM('[2]Imports by Caricom SITC 2013'!B13:C13)/1000</f>
        <v>50.824940000000005</v>
      </c>
      <c r="D20" s="66">
        <f>SUM('[1]Exports by Caricom SITC 2014'!B13:C13)/1000</f>
        <v>0</v>
      </c>
      <c r="E20" s="73">
        <f>SUM('[2]Exports by Caricom SITC 2013'!B13:C13)/1000</f>
        <v>0</v>
      </c>
      <c r="F20" s="66">
        <f>SUM('[1]Re-Exports by Caricom SITC 2013'!B13:C13)/1000</f>
        <v>0</v>
      </c>
      <c r="G20" s="73">
        <f>SUM('[2]Re-Exports by Caricom SITC 2013'!B13:C13)/1000</f>
        <v>0</v>
      </c>
      <c r="H20" s="74">
        <f t="shared" si="0"/>
        <v>0</v>
      </c>
      <c r="I20" s="73">
        <f t="shared" si="1"/>
        <v>0</v>
      </c>
      <c r="J20" s="60">
        <f t="shared" si="2"/>
        <v>-0.47046000000000004</v>
      </c>
      <c r="K20" s="61">
        <f>I20-C20</f>
        <v>-50.824940000000005</v>
      </c>
    </row>
    <row r="21" spans="1:11" x14ac:dyDescent="0.25">
      <c r="A21" s="40" t="s">
        <v>24</v>
      </c>
      <c r="B21" s="52">
        <f>SUM('[1]Imports by Caricom SITC 2014'!B14:C14)/1000</f>
        <v>0</v>
      </c>
      <c r="C21" s="50">
        <f>SUM('[2]Imports by Caricom SITC 2013'!B14:C14)/1000</f>
        <v>2.09626</v>
      </c>
      <c r="D21" s="66">
        <f>SUM('[1]Exports by Caricom SITC 2014'!B14:C14)/1000</f>
        <v>0</v>
      </c>
      <c r="E21" s="73">
        <f>SUM('[2]Exports by Caricom SITC 2013'!B14:C14)/1000</f>
        <v>0</v>
      </c>
      <c r="F21" s="66">
        <f>SUM('[1]Re-Exports by Caricom SITC 2013'!B14:C14)/1000</f>
        <v>6.2542499999999999</v>
      </c>
      <c r="G21" s="73">
        <f>SUM('[2]Re-Exports by Caricom SITC 2013'!B14:C14)/1000</f>
        <v>0</v>
      </c>
      <c r="H21" s="74">
        <f t="shared" si="0"/>
        <v>6.2542499999999999</v>
      </c>
      <c r="I21" s="73">
        <f t="shared" si="1"/>
        <v>0</v>
      </c>
      <c r="J21" s="60">
        <f t="shared" si="2"/>
        <v>6.2542499999999999</v>
      </c>
      <c r="K21" s="62">
        <f>I21-C21</f>
        <v>-2.09626</v>
      </c>
    </row>
    <row r="22" spans="1:11" ht="15.75" thickBot="1" x14ac:dyDescent="0.3">
      <c r="A22" s="4" t="s">
        <v>25</v>
      </c>
      <c r="B22" s="69">
        <f t="shared" ref="B22:I22" si="3">SUM(B9:B21)</f>
        <v>7667.8541999999989</v>
      </c>
      <c r="C22" s="68">
        <f t="shared" si="3"/>
        <v>7759.4524200000014</v>
      </c>
      <c r="D22" s="69">
        <f t="shared" si="3"/>
        <v>7576.295207000001</v>
      </c>
      <c r="E22" s="68">
        <f t="shared" si="3"/>
        <v>12847.900180000002</v>
      </c>
      <c r="F22" s="69">
        <f t="shared" si="3"/>
        <v>668.58645000000001</v>
      </c>
      <c r="G22" s="68">
        <f t="shared" si="3"/>
        <v>905.6296000000001</v>
      </c>
      <c r="H22" s="69">
        <f t="shared" si="3"/>
        <v>8244.8816569999999</v>
      </c>
      <c r="I22" s="68">
        <f t="shared" si="3"/>
        <v>13753.529780000003</v>
      </c>
      <c r="J22" s="63">
        <f t="shared" ref="J22:K22" si="4">SUM(J9:J21)</f>
        <v>674.95791700000098</v>
      </c>
      <c r="K22" s="63">
        <f t="shared" si="4"/>
        <v>6079.7979100000011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23"/>
      <c r="C24" s="23"/>
      <c r="D24" s="23"/>
      <c r="E24" s="23"/>
      <c r="F24" s="23"/>
      <c r="G24" s="23"/>
      <c r="H24" s="23"/>
      <c r="I24" s="23"/>
    </row>
    <row r="25" spans="1:11" x14ac:dyDescent="0.25">
      <c r="A25" s="1" t="s">
        <v>46</v>
      </c>
      <c r="E25" s="5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189" t="s">
        <v>146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25">
      <c r="A2" s="189" t="s">
        <v>147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25">
      <c r="A3" s="189" t="s">
        <v>141</v>
      </c>
      <c r="B3" s="189"/>
      <c r="C3" s="189"/>
      <c r="D3" s="189"/>
      <c r="E3" s="189"/>
      <c r="F3" s="189"/>
      <c r="G3" s="189"/>
      <c r="H3" s="189"/>
      <c r="I3" s="189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20" t="s">
        <v>136</v>
      </c>
    </row>
    <row r="5" spans="1:9" x14ac:dyDescent="0.25">
      <c r="A5" s="192" t="s">
        <v>4</v>
      </c>
      <c r="B5" s="192" t="s">
        <v>5</v>
      </c>
      <c r="C5" s="192"/>
      <c r="D5" s="192" t="s">
        <v>6</v>
      </c>
      <c r="E5" s="192"/>
      <c r="F5" s="192"/>
      <c r="G5" s="192"/>
      <c r="H5" s="192"/>
      <c r="I5" s="192"/>
    </row>
    <row r="6" spans="1:9" x14ac:dyDescent="0.25">
      <c r="A6" s="192"/>
      <c r="B6" s="192"/>
      <c r="C6" s="192"/>
      <c r="D6" s="192" t="s">
        <v>8</v>
      </c>
      <c r="E6" s="192"/>
      <c r="F6" s="192" t="s">
        <v>9</v>
      </c>
      <c r="G6" s="192"/>
      <c r="H6" s="197" t="s">
        <v>10</v>
      </c>
      <c r="I6" s="198"/>
    </row>
    <row r="7" spans="1:9" x14ac:dyDescent="0.25">
      <c r="A7" s="6"/>
      <c r="B7" s="13" t="s">
        <v>142</v>
      </c>
      <c r="C7" s="13" t="s">
        <v>142</v>
      </c>
      <c r="D7" s="34" t="s">
        <v>142</v>
      </c>
      <c r="E7" s="35" t="s">
        <v>142</v>
      </c>
      <c r="F7" s="13" t="s">
        <v>142</v>
      </c>
      <c r="G7" s="35" t="s">
        <v>142</v>
      </c>
      <c r="H7" s="13" t="s">
        <v>142</v>
      </c>
      <c r="I7" s="35" t="s">
        <v>142</v>
      </c>
    </row>
    <row r="8" spans="1:9" x14ac:dyDescent="0.25">
      <c r="A8" s="49"/>
      <c r="B8" s="38">
        <v>2014</v>
      </c>
      <c r="C8" s="39">
        <v>2013</v>
      </c>
      <c r="D8" s="38">
        <v>2014</v>
      </c>
      <c r="E8" s="39">
        <v>2013</v>
      </c>
      <c r="F8" s="38">
        <v>2014</v>
      </c>
      <c r="G8" s="39">
        <v>2013</v>
      </c>
      <c r="H8" s="38">
        <v>2014</v>
      </c>
      <c r="I8" s="39">
        <v>2013</v>
      </c>
    </row>
    <row r="9" spans="1:9" x14ac:dyDescent="0.25">
      <c r="A9" s="28" t="s">
        <v>49</v>
      </c>
      <c r="B9" s="51">
        <f>SUM('[1]Caricom Imports by COO 14'!B3:C3)/1000</f>
        <v>4.01</v>
      </c>
      <c r="C9" s="50">
        <f>SUM('[2]Caricom Imports by COO 13'!B3:C3)/1000</f>
        <v>0</v>
      </c>
      <c r="D9" s="59">
        <f>SUM('[1]CARICOM exports by COO 13'!B3:C3)/1000</f>
        <v>34.565440000000002</v>
      </c>
      <c r="E9" s="50">
        <f>SUM('[2]CARICOM exports by COO 13'!B3:C3)/1000</f>
        <v>0</v>
      </c>
      <c r="F9" s="52">
        <f>SUM('[1]CARICOM re-exports by COO 14'!B3:C3)/1000</f>
        <v>0</v>
      </c>
      <c r="G9" s="50">
        <f>SUM('[2]CARICOM re-exports by COO 13'!B3:C3)/1000</f>
        <v>0</v>
      </c>
      <c r="H9" s="51">
        <f>F9+D9</f>
        <v>34.565440000000002</v>
      </c>
      <c r="I9" s="50">
        <f>G9+E9</f>
        <v>0</v>
      </c>
    </row>
    <row r="10" spans="1:9" x14ac:dyDescent="0.25">
      <c r="A10" s="28" t="s">
        <v>50</v>
      </c>
      <c r="B10" s="51">
        <f>SUM('[1]Caricom Imports by COO 14'!B4:C4)/1000</f>
        <v>788.35709000000008</v>
      </c>
      <c r="C10" s="50">
        <f>SUM('[2]Caricom Imports by COO 13'!B4:C4)/1000</f>
        <v>309.57763</v>
      </c>
      <c r="D10" s="59">
        <f>SUM('[1]CARICOM exports by COO 13'!B4:C4)/1000</f>
        <v>235.88225</v>
      </c>
      <c r="E10" s="50">
        <f>SUM('[2]CARICOM exports by COO 13'!B4:C4)/1000</f>
        <v>513.87527</v>
      </c>
      <c r="F10" s="52">
        <f>SUM('[1]CARICOM re-exports by COO 14'!B4:C4)/1000</f>
        <v>0.73941000000000001</v>
      </c>
      <c r="G10" s="50">
        <f>SUM('[2]CARICOM re-exports by COO 13'!B4:C4)/1000</f>
        <v>0</v>
      </c>
      <c r="H10" s="51">
        <f t="shared" ref="H10:H20" si="0">F10+D10</f>
        <v>236.62165999999999</v>
      </c>
      <c r="I10" s="50">
        <f t="shared" ref="I10:I20" si="1">G10+E10</f>
        <v>513.87527</v>
      </c>
    </row>
    <row r="11" spans="1:9" x14ac:dyDescent="0.25">
      <c r="A11" s="28" t="s">
        <v>51</v>
      </c>
      <c r="B11" s="51">
        <f>SUM('[1]Caricom Imports by COO 14'!B5:C5)/1000</f>
        <v>251.05563000000001</v>
      </c>
      <c r="C11" s="50">
        <f>SUM('[2]Caricom Imports by COO 13'!B5:C5)/1000</f>
        <v>169.71410999999998</v>
      </c>
      <c r="D11" s="59">
        <f>SUM('[1]CARICOM exports by COO 13'!B5:C5)/1000</f>
        <v>0</v>
      </c>
      <c r="E11" s="50">
        <f>SUM('[2]CARICOM exports by COO 13'!B5:C5)/1000</f>
        <v>0</v>
      </c>
      <c r="F11" s="52">
        <f>SUM('[1]CARICOM re-exports by COO 14'!B5:C5)/1000</f>
        <v>15.84</v>
      </c>
      <c r="G11" s="50">
        <f>SUM('[2]CARICOM re-exports by COO 13'!B5:C5)/1000</f>
        <v>0</v>
      </c>
      <c r="H11" s="51">
        <f t="shared" si="0"/>
        <v>15.84</v>
      </c>
      <c r="I11" s="50">
        <f t="shared" si="1"/>
        <v>0</v>
      </c>
    </row>
    <row r="12" spans="1:9" x14ac:dyDescent="0.25">
      <c r="A12" s="28" t="s">
        <v>52</v>
      </c>
      <c r="B12" s="51">
        <f>SUM('[1]Caricom Imports by COO 14'!B6:C6)/1000</f>
        <v>132.27134000000001</v>
      </c>
      <c r="C12" s="50">
        <f>SUM('[2]Caricom Imports by COO 13'!B6:C6)/1000</f>
        <v>0.155</v>
      </c>
      <c r="D12" s="59">
        <f>SUM('[1]CARICOM exports by COO 13'!B6:C6)/1000</f>
        <v>0</v>
      </c>
      <c r="E12" s="50">
        <f>SUM('[2]CARICOM exports by COO 13'!B6:C6)/1000</f>
        <v>0</v>
      </c>
      <c r="F12" s="52">
        <f>SUM('[1]CARICOM re-exports by COO 14'!B6:C6)/1000</f>
        <v>6.0525000000000002</v>
      </c>
      <c r="G12" s="50">
        <f>SUM('[2]CARICOM re-exports by COO 13'!B6:C6)/1000</f>
        <v>0</v>
      </c>
      <c r="H12" s="51">
        <f t="shared" si="0"/>
        <v>6.0525000000000002</v>
      </c>
      <c r="I12" s="50">
        <f t="shared" si="1"/>
        <v>0</v>
      </c>
    </row>
    <row r="13" spans="1:9" x14ac:dyDescent="0.25">
      <c r="A13" s="28" t="s">
        <v>53</v>
      </c>
      <c r="B13" s="51">
        <f>SUM('[1]Caricom Imports by COO 14'!B7:C7)/1000</f>
        <v>498.31162999999998</v>
      </c>
      <c r="C13" s="50">
        <f>SUM('[2]Caricom Imports by COO 13'!B7:C7)/1000</f>
        <v>153.06921</v>
      </c>
      <c r="D13" s="59">
        <f>SUM('[1]CARICOM exports by COO 13'!B7:C7)/1000</f>
        <v>1649.3367800000001</v>
      </c>
      <c r="E13" s="50">
        <f>SUM('[2]CARICOM exports by COO 13'!B7:C7)/1000</f>
        <v>2129.1812199999999</v>
      </c>
      <c r="F13" s="52">
        <f>SUM('[1]CARICOM re-exports by COO 14'!B7:C7)/1000</f>
        <v>0</v>
      </c>
      <c r="G13" s="50">
        <f>SUM('[2]CARICOM re-exports by COO 13'!B7:C7)/1000</f>
        <v>0</v>
      </c>
      <c r="H13" s="51">
        <f t="shared" si="0"/>
        <v>1649.3367800000001</v>
      </c>
      <c r="I13" s="50">
        <f t="shared" si="1"/>
        <v>2129.1812199999999</v>
      </c>
    </row>
    <row r="14" spans="1:9" x14ac:dyDescent="0.25">
      <c r="A14" s="28" t="s">
        <v>54</v>
      </c>
      <c r="B14" s="51">
        <f>SUM('[1]Caricom Imports by COO 14'!B8:C8)/1000</f>
        <v>0</v>
      </c>
      <c r="C14" s="50">
        <f>SUM('[2]Caricom Imports by COO 13'!B8:C8)/1000</f>
        <v>2.5180000000000001E-2</v>
      </c>
      <c r="D14" s="59">
        <f>SUM('[1]CARICOM exports by COO 13'!B8:C8)/1000</f>
        <v>0</v>
      </c>
      <c r="E14" s="50">
        <f>SUM('[2]CARICOM exports by COO 13'!B8:C8)/1000</f>
        <v>0</v>
      </c>
      <c r="F14" s="52">
        <f>SUM('[1]CARICOM re-exports by COO 14'!B8:C8)/1000</f>
        <v>0</v>
      </c>
      <c r="G14" s="50">
        <f>SUM('[2]CARICOM re-exports by COO 13'!B8:C8)/1000</f>
        <v>0</v>
      </c>
      <c r="H14" s="51">
        <f t="shared" si="0"/>
        <v>0</v>
      </c>
      <c r="I14" s="50">
        <f t="shared" si="1"/>
        <v>0</v>
      </c>
    </row>
    <row r="15" spans="1:9" x14ac:dyDescent="0.25">
      <c r="A15" s="28" t="s">
        <v>55</v>
      </c>
      <c r="B15" s="51">
        <f>SUM('[1]Caricom Imports by COO 14'!B9:C9)/1000</f>
        <v>2658.18867</v>
      </c>
      <c r="C15" s="50">
        <f>SUM('[2]Caricom Imports by COO 13'!B9:C9)/1000</f>
        <v>2680.9579399999998</v>
      </c>
      <c r="D15" s="59">
        <f>SUM('[1]CARICOM exports by COO 13'!B9:C9)/1000</f>
        <v>3572.4737939999995</v>
      </c>
      <c r="E15" s="50">
        <f>SUM('[2]CARICOM exports by COO 13'!B9:C9)/1000</f>
        <v>3344.00252</v>
      </c>
      <c r="F15" s="52">
        <f>SUM('[1]CARICOM re-exports by COO 14'!B9:C9)/1000</f>
        <v>645.75279</v>
      </c>
      <c r="G15" s="50">
        <f>SUM('[2]CARICOM re-exports by COO 13'!B9:C9)/1000</f>
        <v>878.91468000000009</v>
      </c>
      <c r="H15" s="51">
        <f t="shared" si="0"/>
        <v>4218.226584</v>
      </c>
      <c r="I15" s="50">
        <f t="shared" si="1"/>
        <v>4222.9171999999999</v>
      </c>
    </row>
    <row r="16" spans="1:9" x14ac:dyDescent="0.25">
      <c r="A16" s="28" t="s">
        <v>148</v>
      </c>
      <c r="B16" s="51">
        <f>SUM('[1]Caricom Imports by COO 14'!B10:C10)/1000</f>
        <v>194.8905</v>
      </c>
      <c r="C16" s="50">
        <f>SUM('[2]Caricom Imports by COO 13'!B10:C10)/1000</f>
        <v>0</v>
      </c>
      <c r="D16" s="59">
        <f>SUM('[1]CARICOM exports by COO 13'!B10:C10)/1000</f>
        <v>0</v>
      </c>
      <c r="E16" s="50">
        <f>SUM('[2]CARICOM exports by COO 13'!B10:C10)/1000</f>
        <v>0</v>
      </c>
      <c r="F16" s="52">
        <f>SUM('[1]CARICOM re-exports by COO 14'!B10:C10)/1000</f>
        <v>0.20175000000000001</v>
      </c>
      <c r="G16" s="50">
        <f>SUM('[2]CARICOM re-exports by COO 13'!B10:C10)/1000</f>
        <v>0</v>
      </c>
      <c r="H16" s="51">
        <f t="shared" si="0"/>
        <v>0.20175000000000001</v>
      </c>
      <c r="I16" s="50">
        <f t="shared" si="1"/>
        <v>0</v>
      </c>
    </row>
    <row r="17" spans="1:9" x14ac:dyDescent="0.25">
      <c r="A17" s="28" t="s">
        <v>149</v>
      </c>
      <c r="B17" s="51">
        <f>SUM('[1]Caricom Imports by COO 14'!B11:C11)/1000</f>
        <v>395.66922</v>
      </c>
      <c r="C17" s="50">
        <f>SUM('[2]Caricom Imports by COO 13'!B11:C11)/1000</f>
        <v>653.43346999999994</v>
      </c>
      <c r="D17" s="59">
        <f>SUM('[1]CARICOM exports by COO 13'!B11:C11)/1000</f>
        <v>2.74255</v>
      </c>
      <c r="E17" s="50">
        <f>SUM('[2]CARICOM exports by COO 13'!B11:C11)/1000</f>
        <v>0</v>
      </c>
      <c r="F17" s="52">
        <f>SUM('[1]CARICOM re-exports by COO 14'!B11:C11)/1000</f>
        <v>0</v>
      </c>
      <c r="G17" s="50">
        <f>SUM('[2]CARICOM re-exports by COO 13'!B11:C11)/1000</f>
        <v>5.73292</v>
      </c>
      <c r="H17" s="51">
        <f t="shared" si="0"/>
        <v>2.74255</v>
      </c>
      <c r="I17" s="50">
        <f t="shared" si="1"/>
        <v>5.73292</v>
      </c>
    </row>
    <row r="18" spans="1:9" x14ac:dyDescent="0.25">
      <c r="A18" s="28" t="s">
        <v>58</v>
      </c>
      <c r="B18" s="51">
        <f>SUM('[1]Caricom Imports by COO 14'!B12:C12)/1000</f>
        <v>0</v>
      </c>
      <c r="C18" s="50">
        <f>SUM('[2]Caricom Imports by COO 13'!B12:C12)/1000</f>
        <v>0</v>
      </c>
      <c r="D18" s="59">
        <f>SUM('[1]CARICOM exports by COO 13'!B12:C12)/1000</f>
        <v>0</v>
      </c>
      <c r="E18" s="50">
        <f>SUM('[2]CARICOM exports by COO 13'!B12:C12)/1000</f>
        <v>0</v>
      </c>
      <c r="F18" s="52">
        <f>SUM('[1]CARICOM re-exports by COO 14'!B12:C12)/1000</f>
        <v>0</v>
      </c>
      <c r="G18" s="50">
        <f>SUM('[2]CARICOM re-exports by COO 13'!B12:C12)/1000</f>
        <v>0</v>
      </c>
      <c r="H18" s="51"/>
      <c r="I18" s="50"/>
    </row>
    <row r="19" spans="1:9" x14ac:dyDescent="0.25">
      <c r="A19" s="28" t="s">
        <v>150</v>
      </c>
      <c r="B19" s="51">
        <f>SUM('[1]Caricom Imports by COO 14'!B13:C13)/1000</f>
        <v>14.68961</v>
      </c>
      <c r="C19" s="50">
        <f>SUM('[2]Caricom Imports by COO 13'!B13:C13)/1000</f>
        <v>0</v>
      </c>
      <c r="D19" s="59">
        <f>SUM('[1]CARICOM exports by COO 13'!B13:C13)/1000</f>
        <v>427.10861</v>
      </c>
      <c r="E19" s="50">
        <f>SUM('[2]CARICOM exports by COO 13'!B13:C13)/1000</f>
        <v>180.77227999999999</v>
      </c>
      <c r="F19" s="52">
        <f>SUM('[1]CARICOM re-exports by COO 14'!B13:C13)/1000</f>
        <v>0</v>
      </c>
      <c r="G19" s="50">
        <f>SUM('[2]CARICOM re-exports by COO 13'!B13:C13)/1000</f>
        <v>0</v>
      </c>
      <c r="H19" s="51">
        <f t="shared" si="0"/>
        <v>427.10861</v>
      </c>
      <c r="I19" s="50">
        <f t="shared" si="1"/>
        <v>180.77227999999999</v>
      </c>
    </row>
    <row r="20" spans="1:9" x14ac:dyDescent="0.25">
      <c r="A20" s="28" t="s">
        <v>60</v>
      </c>
      <c r="B20" s="51">
        <f>SUM('[1]Caricom Imports by COO 14'!B14:C14)/1000</f>
        <v>2730.4105099999997</v>
      </c>
      <c r="C20" s="50">
        <f>SUM('[2]Caricom Imports by COO 13'!B14:C14)/1000</f>
        <v>3792.5198799999998</v>
      </c>
      <c r="D20" s="59">
        <f>SUM('[1]CARICOM exports by COO 13'!B14:C14)/1000</f>
        <v>1654.185782</v>
      </c>
      <c r="E20" s="50">
        <f>SUM('[2]CARICOM exports by COO 13'!B14:C14)/1000</f>
        <v>6680.0689000000002</v>
      </c>
      <c r="F20" s="52">
        <f>SUM('[1]CARICOM re-exports by COO 14'!B14:C14)/1000</f>
        <v>0</v>
      </c>
      <c r="G20" s="50">
        <f>SUM('[2]CARICOM re-exports by COO 13'!B14:C14)/1000</f>
        <v>20.981999999999999</v>
      </c>
      <c r="H20" s="51">
        <f t="shared" si="0"/>
        <v>1654.185782</v>
      </c>
      <c r="I20" s="50">
        <f t="shared" si="1"/>
        <v>6701.0509000000002</v>
      </c>
    </row>
    <row r="21" spans="1:9" ht="15.75" hidden="1" thickBot="1" x14ac:dyDescent="0.3">
      <c r="A21" s="75" t="s">
        <v>61</v>
      </c>
      <c r="B21" s="51">
        <f>SUM('[1]Caricom Imports by COO 14'!B15:C15)/1000</f>
        <v>0</v>
      </c>
      <c r="C21" s="50">
        <f>SUM('[2]Caricom Imports by COO 13'!B15:C15)/1000</f>
        <v>0</v>
      </c>
      <c r="D21" s="59">
        <f>SUM('[1]CARICOM exports by COO 13'!B15:C15)/1000</f>
        <v>0</v>
      </c>
      <c r="E21" s="50">
        <f>SUM('[2]CARICOM exports by COO 13'!B15:C15)/1000</f>
        <v>0</v>
      </c>
      <c r="F21" s="52">
        <f>SUM('[1]CARICOM re-exports by COO 14'!B15:C15)/1000</f>
        <v>0</v>
      </c>
      <c r="G21" s="50">
        <f>SUM('[2]CARICOM re-exports by COO 13'!B15:C15)/1000</f>
        <v>0</v>
      </c>
      <c r="H21" s="51"/>
      <c r="I21" s="50"/>
    </row>
    <row r="22" spans="1:9" ht="15.75" thickBot="1" x14ac:dyDescent="0.3">
      <c r="A22" s="12" t="s">
        <v>10</v>
      </c>
      <c r="B22" s="67">
        <f t="shared" ref="B22:I22" si="2">SUM(B9:B20)</f>
        <v>7667.8541999999998</v>
      </c>
      <c r="C22" s="68">
        <f t="shared" si="2"/>
        <v>7759.4524199999996</v>
      </c>
      <c r="D22" s="67">
        <f t="shared" si="2"/>
        <v>7576.2952060000007</v>
      </c>
      <c r="E22" s="68">
        <f t="shared" si="2"/>
        <v>12847.90019</v>
      </c>
      <c r="F22" s="69">
        <f t="shared" si="2"/>
        <v>668.5864499999999</v>
      </c>
      <c r="G22" s="68">
        <f t="shared" si="2"/>
        <v>905.6296000000001</v>
      </c>
      <c r="H22" s="69">
        <f t="shared" si="2"/>
        <v>8244.8816560000014</v>
      </c>
      <c r="I22" s="68">
        <f t="shared" si="2"/>
        <v>13753.529790000001</v>
      </c>
    </row>
    <row r="23" spans="1:9" ht="15.75" thickTop="1" x14ac:dyDescent="0.25">
      <c r="A23" s="1" t="s">
        <v>26</v>
      </c>
      <c r="B23" s="18"/>
      <c r="C23" s="18"/>
      <c r="D23" s="18"/>
      <c r="E23" s="18"/>
      <c r="F23" s="18"/>
      <c r="G23" s="18"/>
    </row>
    <row r="24" spans="1:9" x14ac:dyDescent="0.25">
      <c r="A24" s="1" t="s">
        <v>151</v>
      </c>
      <c r="B24" s="18"/>
      <c r="C24" s="18"/>
      <c r="D24" s="18"/>
      <c r="E24" s="18"/>
      <c r="F24" s="18"/>
      <c r="G24" s="18"/>
      <c r="H24" s="18"/>
      <c r="I24" s="18"/>
    </row>
    <row r="25" spans="1:9" x14ac:dyDescent="0.25">
      <c r="B25" s="64"/>
      <c r="C25" s="64"/>
      <c r="D25" s="64"/>
      <c r="E25" s="64"/>
      <c r="F25" s="64"/>
      <c r="G25" s="64"/>
      <c r="H25" s="64"/>
      <c r="I25" s="64"/>
    </row>
    <row r="26" spans="1:9" x14ac:dyDescent="0.25">
      <c r="B26" s="66"/>
      <c r="C26" s="66"/>
      <c r="D26" s="66"/>
      <c r="E26" s="66"/>
      <c r="F26" s="66"/>
      <c r="G26" s="66"/>
      <c r="H26" s="66"/>
      <c r="I26" s="66"/>
    </row>
    <row r="27" spans="1:9" x14ac:dyDescent="0.25">
      <c r="B27" s="5"/>
      <c r="C27" s="5"/>
      <c r="D27" s="5"/>
      <c r="E27" s="5"/>
      <c r="F27" s="5"/>
      <c r="G27" s="5"/>
      <c r="H27" s="5"/>
      <c r="I27" s="5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workbookViewId="0">
      <selection activeCell="R27" sqref="A1:XFD1048576"/>
    </sheetView>
  </sheetViews>
  <sheetFormatPr defaultRowHeight="15" x14ac:dyDescent="0.25"/>
  <cols>
    <col min="1" max="1" width="24.7109375" bestFit="1" customWidth="1"/>
    <col min="2" max="2" width="10.85546875" bestFit="1" customWidth="1"/>
    <col min="3" max="3" width="12.140625" bestFit="1" customWidth="1"/>
    <col min="4" max="4" width="12.42578125" bestFit="1" customWidth="1"/>
    <col min="5" max="6" width="12.42578125" customWidth="1"/>
    <col min="7" max="7" width="12.42578125" bestFit="1" customWidth="1"/>
    <col min="8" max="14" width="12.42578125" customWidth="1"/>
    <col min="15" max="16" width="10.85546875" bestFit="1" customWidth="1"/>
    <col min="17" max="17" width="15" bestFit="1" customWidth="1"/>
  </cols>
  <sheetData>
    <row r="1" spans="1:16" x14ac:dyDescent="0.25">
      <c r="A1" s="189" t="s">
        <v>152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x14ac:dyDescent="0.25">
      <c r="A2" s="189" t="s">
        <v>153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4" spans="1:16" x14ac:dyDescent="0.25">
      <c r="A4" s="210" t="s">
        <v>154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</row>
    <row r="5" spans="1:16" x14ac:dyDescent="0.25">
      <c r="A5" s="14"/>
      <c r="B5" s="16" t="s">
        <v>155</v>
      </c>
      <c r="C5" s="84" t="s">
        <v>155</v>
      </c>
      <c r="D5" s="84" t="s">
        <v>155</v>
      </c>
      <c r="E5" s="84" t="s">
        <v>155</v>
      </c>
      <c r="F5" s="84" t="s">
        <v>155</v>
      </c>
      <c r="G5" s="84" t="s">
        <v>155</v>
      </c>
      <c r="H5" s="84" t="s">
        <v>155</v>
      </c>
      <c r="I5" s="84" t="s">
        <v>155</v>
      </c>
      <c r="J5" s="84" t="s">
        <v>155</v>
      </c>
      <c r="K5" s="84" t="s">
        <v>155</v>
      </c>
      <c r="L5" s="84" t="s">
        <v>155</v>
      </c>
      <c r="M5" s="84" t="s">
        <v>155</v>
      </c>
      <c r="N5" s="84" t="s">
        <v>155</v>
      </c>
      <c r="O5" s="197" t="s">
        <v>65</v>
      </c>
      <c r="P5" s="202"/>
    </row>
    <row r="6" spans="1:16" x14ac:dyDescent="0.25">
      <c r="A6" s="17"/>
      <c r="B6" s="27">
        <v>2013</v>
      </c>
      <c r="C6" s="27">
        <v>2014</v>
      </c>
      <c r="D6" s="103">
        <v>2015</v>
      </c>
      <c r="E6" s="27">
        <v>2016</v>
      </c>
      <c r="F6" s="103">
        <v>2017</v>
      </c>
      <c r="G6" s="103">
        <v>2018</v>
      </c>
      <c r="H6" s="103">
        <v>2019</v>
      </c>
      <c r="I6" s="103">
        <v>2020</v>
      </c>
      <c r="J6" s="103">
        <v>2021</v>
      </c>
      <c r="K6" s="103">
        <v>2022</v>
      </c>
      <c r="L6" s="103">
        <v>2023</v>
      </c>
      <c r="M6" s="103">
        <v>2024</v>
      </c>
      <c r="N6" s="103">
        <v>2025</v>
      </c>
      <c r="O6" s="103">
        <v>2026</v>
      </c>
      <c r="P6" s="103">
        <v>2025</v>
      </c>
    </row>
    <row r="7" spans="1:16" x14ac:dyDescent="0.25">
      <c r="A7" s="9" t="s">
        <v>156</v>
      </c>
      <c r="B7" s="3"/>
      <c r="C7" s="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6" x14ac:dyDescent="0.25">
      <c r="A8" s="7" t="s">
        <v>157</v>
      </c>
      <c r="B8" s="51">
        <v>165835.43061000001</v>
      </c>
      <c r="C8" s="51">
        <v>196240.83806000004</v>
      </c>
      <c r="D8" s="51">
        <v>200072.14102000001</v>
      </c>
      <c r="E8" s="51">
        <v>206160.23540999999</v>
      </c>
      <c r="F8" s="51">
        <v>194176.52497</v>
      </c>
      <c r="G8" s="51">
        <v>202286.20810999995</v>
      </c>
      <c r="H8" s="51">
        <v>213879.05224000002</v>
      </c>
      <c r="I8" s="51">
        <v>231345.02662000002</v>
      </c>
      <c r="J8" s="51">
        <v>252686.79015999998</v>
      </c>
      <c r="K8" s="51">
        <v>275464.83944999997</v>
      </c>
      <c r="L8" s="51">
        <v>292298.54242000001</v>
      </c>
      <c r="M8" s="51">
        <v>314264.33901</v>
      </c>
      <c r="N8" s="51">
        <v>330242.41168000002</v>
      </c>
      <c r="O8" s="76">
        <v>32373.939039999997</v>
      </c>
      <c r="P8" s="76">
        <v>32332.732039999999</v>
      </c>
    </row>
    <row r="9" spans="1:16" x14ac:dyDescent="0.25">
      <c r="A9" s="7" t="s">
        <v>158</v>
      </c>
      <c r="B9" s="51">
        <v>14521.08476</v>
      </c>
      <c r="C9" s="51">
        <v>16144.92287</v>
      </c>
      <c r="D9" s="51">
        <v>24285.541849999998</v>
      </c>
      <c r="E9" s="51">
        <v>19291.477310000002</v>
      </c>
      <c r="F9" s="51">
        <v>19566.927179999999</v>
      </c>
      <c r="G9" s="51">
        <v>15538.166399999998</v>
      </c>
      <c r="H9" s="51">
        <v>14887.251079999998</v>
      </c>
      <c r="I9" s="51">
        <v>7930.594149999999</v>
      </c>
      <c r="J9" s="51">
        <v>14211.45084</v>
      </c>
      <c r="K9" s="51">
        <v>21548.080100000003</v>
      </c>
      <c r="L9" s="51">
        <v>21670.63622</v>
      </c>
      <c r="M9" s="51">
        <v>34856.728390000004</v>
      </c>
      <c r="N9" s="51">
        <v>34346.596510000003</v>
      </c>
      <c r="O9" s="76">
        <v>4984.6652899999999</v>
      </c>
      <c r="P9" s="76">
        <v>3984.0044500000004</v>
      </c>
    </row>
    <row r="10" spans="1:16" x14ac:dyDescent="0.25">
      <c r="A10" s="7" t="s">
        <v>159</v>
      </c>
      <c r="B10" s="51">
        <v>59262.689389999992</v>
      </c>
      <c r="C10" s="51">
        <v>44459.602599999998</v>
      </c>
      <c r="D10" s="51">
        <v>53819.808269999994</v>
      </c>
      <c r="E10" s="51">
        <v>59646.54767</v>
      </c>
      <c r="F10" s="51">
        <v>56271.549940000004</v>
      </c>
      <c r="G10" s="51">
        <v>56476.08913</v>
      </c>
      <c r="H10" s="51">
        <v>60778.507310000008</v>
      </c>
      <c r="I10" s="51">
        <v>42276.694960000008</v>
      </c>
      <c r="J10" s="51">
        <v>57148.869049999994</v>
      </c>
      <c r="K10" s="51">
        <v>78675.766329999999</v>
      </c>
      <c r="L10" s="51">
        <v>81561.050889999999</v>
      </c>
      <c r="M10" s="51">
        <v>85638.764810000008</v>
      </c>
      <c r="N10" s="51">
        <v>80322.808250000002</v>
      </c>
      <c r="O10" s="76">
        <v>8599.2503100000013</v>
      </c>
      <c r="P10" s="76">
        <v>5242.2709100000002</v>
      </c>
    </row>
    <row r="11" spans="1:16" x14ac:dyDescent="0.25">
      <c r="A11" s="7" t="s">
        <v>160</v>
      </c>
      <c r="B11" s="51">
        <v>44634.759330000001</v>
      </c>
      <c r="C11" s="51">
        <v>52262.522950000006</v>
      </c>
      <c r="D11" s="51">
        <v>59225.810139999994</v>
      </c>
      <c r="E11" s="51">
        <v>70054.621009999988</v>
      </c>
      <c r="F11" s="51">
        <v>61863.310170000004</v>
      </c>
      <c r="G11" s="51">
        <v>55356.990980000002</v>
      </c>
      <c r="H11" s="51">
        <v>58775.42628</v>
      </c>
      <c r="I11" s="51">
        <v>49344.350109999999</v>
      </c>
      <c r="J11" s="51">
        <v>69458.021960000013</v>
      </c>
      <c r="K11" s="51">
        <v>88129.715089999998</v>
      </c>
      <c r="L11" s="51">
        <v>88903.629790000006</v>
      </c>
      <c r="M11" s="51">
        <v>88947.052830000015</v>
      </c>
      <c r="N11" s="51">
        <v>92130.182980000012</v>
      </c>
      <c r="O11" s="76">
        <v>7110.7925999999998</v>
      </c>
      <c r="P11" s="76">
        <v>6593.09267</v>
      </c>
    </row>
    <row r="12" spans="1:16" x14ac:dyDescent="0.25">
      <c r="A12" s="7" t="s">
        <v>161</v>
      </c>
      <c r="B12" s="51">
        <v>124065.36370999999</v>
      </c>
      <c r="C12" s="51">
        <v>106878.86018</v>
      </c>
      <c r="D12" s="51">
        <v>111848.82524999999</v>
      </c>
      <c r="E12" s="51">
        <v>105221.55821999999</v>
      </c>
      <c r="F12" s="51">
        <v>112292.60452999998</v>
      </c>
      <c r="G12" s="51">
        <v>100161.96803</v>
      </c>
      <c r="H12" s="51">
        <v>99533.517559999993</v>
      </c>
      <c r="I12" s="51">
        <v>102219.44537999999</v>
      </c>
      <c r="J12" s="51">
        <v>111500.20022</v>
      </c>
      <c r="K12" s="51">
        <v>134581.11168999999</v>
      </c>
      <c r="L12" s="51">
        <v>134993.84459999998</v>
      </c>
      <c r="M12" s="51">
        <v>138750.86414000002</v>
      </c>
      <c r="N12" s="51">
        <v>141702.91774999999</v>
      </c>
      <c r="O12" s="76">
        <v>14822.544760000001</v>
      </c>
      <c r="P12" s="76">
        <v>13493.657529999999</v>
      </c>
    </row>
    <row r="13" spans="1:16" x14ac:dyDescent="0.25">
      <c r="A13" s="9" t="s">
        <v>162</v>
      </c>
      <c r="B13" s="51"/>
      <c r="C13" s="51"/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76">
        <v>0</v>
      </c>
      <c r="P13" s="76">
        <v>0</v>
      </c>
    </row>
    <row r="14" spans="1:16" x14ac:dyDescent="0.25">
      <c r="A14" s="7" t="s">
        <v>163</v>
      </c>
      <c r="B14" s="51">
        <v>34995.347730000001</v>
      </c>
      <c r="C14" s="51">
        <v>28029.370600000006</v>
      </c>
      <c r="D14" s="51">
        <v>28325.455109999995</v>
      </c>
      <c r="E14" s="51">
        <v>28074.390959999997</v>
      </c>
      <c r="F14" s="51">
        <v>26235.193310000002</v>
      </c>
      <c r="G14" s="51">
        <v>23659.874149999996</v>
      </c>
      <c r="H14" s="51">
        <v>26055.389489999998</v>
      </c>
      <c r="I14" s="51">
        <v>23379.337889999999</v>
      </c>
      <c r="J14" s="51">
        <v>24107.117439999995</v>
      </c>
      <c r="K14" s="51">
        <v>32531.77648</v>
      </c>
      <c r="L14" s="51">
        <v>31025.584979999996</v>
      </c>
      <c r="M14" s="51">
        <v>41880.825469999996</v>
      </c>
      <c r="N14" s="51">
        <v>40100.771509999999</v>
      </c>
      <c r="O14" s="76">
        <v>4008.6103900000003</v>
      </c>
      <c r="P14" s="76">
        <v>2719.2702400000003</v>
      </c>
    </row>
    <row r="15" spans="1:16" x14ac:dyDescent="0.25">
      <c r="A15" s="7" t="s">
        <v>164</v>
      </c>
      <c r="B15" s="51">
        <v>176711.95382299999</v>
      </c>
      <c r="C15" s="51">
        <v>190886.45339200005</v>
      </c>
      <c r="D15" s="51">
        <v>136155.70309899998</v>
      </c>
      <c r="E15" s="51">
        <v>117215.55665599999</v>
      </c>
      <c r="F15" s="51">
        <v>138222.14233700003</v>
      </c>
      <c r="G15" s="51">
        <v>177748.043191</v>
      </c>
      <c r="H15" s="51">
        <v>191999.11169399996</v>
      </c>
      <c r="I15" s="51">
        <v>101924.92757</v>
      </c>
      <c r="J15" s="51">
        <v>164680.50038799999</v>
      </c>
      <c r="K15" s="51">
        <v>277855.47021500004</v>
      </c>
      <c r="L15" s="51">
        <v>242005.79093100003</v>
      </c>
      <c r="M15" s="51">
        <v>265538.52216000005</v>
      </c>
      <c r="N15" s="51">
        <v>266732.54003799998</v>
      </c>
      <c r="O15" s="76">
        <v>18094.151413</v>
      </c>
      <c r="P15" s="76">
        <v>19700.976788</v>
      </c>
    </row>
    <row r="16" spans="1:16" x14ac:dyDescent="0.25">
      <c r="A16" s="7" t="s">
        <v>165</v>
      </c>
      <c r="B16" s="51">
        <v>86241.600480000023</v>
      </c>
      <c r="C16" s="51">
        <v>89375.256900000008</v>
      </c>
      <c r="D16" s="51">
        <v>128560.52549</v>
      </c>
      <c r="E16" s="51">
        <v>127439.34248000001</v>
      </c>
      <c r="F16" s="51">
        <v>101905.75096999999</v>
      </c>
      <c r="G16" s="51">
        <v>100381.43902000001</v>
      </c>
      <c r="H16" s="51">
        <v>107838.32055000002</v>
      </c>
      <c r="I16" s="51">
        <v>96075.250599999999</v>
      </c>
      <c r="J16" s="51">
        <v>114538.14385000001</v>
      </c>
      <c r="K16" s="51">
        <v>150489.24614999999</v>
      </c>
      <c r="L16" s="51">
        <v>152243.60665999999</v>
      </c>
      <c r="M16" s="51">
        <v>190520.74782000002</v>
      </c>
      <c r="N16" s="51">
        <v>169704.91686</v>
      </c>
      <c r="O16" s="76">
        <v>14165.86699</v>
      </c>
      <c r="P16" s="76">
        <v>19659.213760000002</v>
      </c>
    </row>
    <row r="17" spans="1:17" x14ac:dyDescent="0.25">
      <c r="A17" s="7" t="s">
        <v>166</v>
      </c>
      <c r="B17" s="51">
        <v>379929.32374000002</v>
      </c>
      <c r="C17" s="51">
        <v>393726.19579000003</v>
      </c>
      <c r="D17" s="51">
        <v>425584.46733299998</v>
      </c>
      <c r="E17" s="51">
        <v>427705.35384000005</v>
      </c>
      <c r="F17" s="51">
        <v>422884.06046999997</v>
      </c>
      <c r="G17" s="51">
        <v>429253.28115999995</v>
      </c>
      <c r="H17" s="51">
        <v>448800.03227999998</v>
      </c>
      <c r="I17" s="51">
        <v>384531.86793000007</v>
      </c>
      <c r="J17" s="51">
        <v>565885.56737000006</v>
      </c>
      <c r="K17" s="51">
        <v>685534.52497000003</v>
      </c>
      <c r="L17" s="51">
        <v>659471.29893000005</v>
      </c>
      <c r="M17" s="51">
        <v>690743.47644000011</v>
      </c>
      <c r="N17" s="51">
        <v>706295.89947000006</v>
      </c>
      <c r="O17" s="76">
        <v>60798.517119999997</v>
      </c>
      <c r="P17" s="76">
        <v>56921.369070000001</v>
      </c>
    </row>
    <row r="18" spans="1:17" x14ac:dyDescent="0.25">
      <c r="A18" s="9" t="s">
        <v>167</v>
      </c>
      <c r="B18" s="51"/>
      <c r="C18" s="51"/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76">
        <v>0</v>
      </c>
      <c r="P18" s="76">
        <v>0</v>
      </c>
    </row>
    <row r="19" spans="1:17" x14ac:dyDescent="0.25">
      <c r="A19" s="7" t="s">
        <v>168</v>
      </c>
      <c r="B19" s="51">
        <v>56417.335469999998</v>
      </c>
      <c r="C19" s="51">
        <v>57183.142899999999</v>
      </c>
      <c r="D19" s="51">
        <v>58294.847269999991</v>
      </c>
      <c r="E19" s="51">
        <v>62883.88276</v>
      </c>
      <c r="F19" s="51">
        <v>44920.951669999995</v>
      </c>
      <c r="G19" s="51">
        <v>59738.224729999987</v>
      </c>
      <c r="H19" s="51">
        <v>52993.710049999994</v>
      </c>
      <c r="I19" s="51">
        <v>39337.084069999997</v>
      </c>
      <c r="J19" s="51">
        <v>43066.050820000011</v>
      </c>
      <c r="K19" s="51">
        <v>67443.760399999985</v>
      </c>
      <c r="L19" s="51">
        <v>83818.930470000007</v>
      </c>
      <c r="M19" s="51">
        <v>101034.38883999999</v>
      </c>
      <c r="N19" s="51">
        <v>113453.17842000001</v>
      </c>
      <c r="O19" s="76">
        <v>13733.412189999999</v>
      </c>
      <c r="P19" s="76">
        <v>6613.2439400000003</v>
      </c>
    </row>
    <row r="20" spans="1:17" x14ac:dyDescent="0.25">
      <c r="A20" s="7" t="s">
        <v>169</v>
      </c>
      <c r="B20" s="51">
        <v>156638.67254999999</v>
      </c>
      <c r="C20" s="51">
        <v>161115.94738999999</v>
      </c>
      <c r="D20" s="51">
        <v>208001.49368000004</v>
      </c>
      <c r="E20" s="51">
        <v>210269.80723999997</v>
      </c>
      <c r="F20" s="51">
        <v>184391.79668</v>
      </c>
      <c r="G20" s="51">
        <v>190156.94456999993</v>
      </c>
      <c r="H20" s="51">
        <v>197328.48298</v>
      </c>
      <c r="I20" s="51">
        <v>165537.33769999997</v>
      </c>
      <c r="J20" s="51">
        <v>236486.88625000004</v>
      </c>
      <c r="K20" s="51">
        <v>286725.29774000001</v>
      </c>
      <c r="L20" s="51">
        <v>289565.21316000004</v>
      </c>
      <c r="M20" s="51">
        <v>372824.16292000009</v>
      </c>
      <c r="N20" s="51">
        <v>355282.16892000003</v>
      </c>
      <c r="O20" s="76">
        <v>38896.333189999998</v>
      </c>
      <c r="P20" s="76">
        <v>28835.582030000001</v>
      </c>
    </row>
    <row r="21" spans="1:17" x14ac:dyDescent="0.25">
      <c r="A21" s="9" t="s">
        <v>170</v>
      </c>
      <c r="B21" s="51"/>
      <c r="C21" s="51"/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76">
        <v>0</v>
      </c>
      <c r="P21" s="76">
        <v>0</v>
      </c>
    </row>
    <row r="22" spans="1:17" x14ac:dyDescent="0.25">
      <c r="A22" s="7" t="s">
        <v>171</v>
      </c>
      <c r="B22" s="51">
        <v>33520.149229999995</v>
      </c>
      <c r="C22" s="51">
        <v>30772.703739999997</v>
      </c>
      <c r="D22" s="51">
        <v>32011.590929999998</v>
      </c>
      <c r="E22" s="51">
        <v>42320.505789999988</v>
      </c>
      <c r="F22" s="51">
        <v>31001.523410000002</v>
      </c>
      <c r="G22" s="51">
        <v>31548.505950000002</v>
      </c>
      <c r="H22" s="51">
        <v>30308.29867</v>
      </c>
      <c r="I22" s="51">
        <v>19464.467430000001</v>
      </c>
      <c r="J22" s="51">
        <v>21043.052950000005</v>
      </c>
      <c r="K22" s="51">
        <v>36934.960970000007</v>
      </c>
      <c r="L22" s="51">
        <v>41384.137529999993</v>
      </c>
      <c r="M22" s="51">
        <v>43072.849780000004</v>
      </c>
      <c r="N22" s="51">
        <v>52337.154829999999</v>
      </c>
      <c r="O22" s="76">
        <v>4230.1497900000004</v>
      </c>
      <c r="P22" s="76">
        <v>3920.54738</v>
      </c>
    </row>
    <row r="23" spans="1:17" x14ac:dyDescent="0.25">
      <c r="A23" s="7" t="s">
        <v>172</v>
      </c>
      <c r="B23" s="51">
        <v>106805.22752100001</v>
      </c>
      <c r="C23" s="51">
        <v>103632.35143900001</v>
      </c>
      <c r="D23" s="51">
        <v>83747.273136000003</v>
      </c>
      <c r="E23" s="51">
        <v>69943.850868000009</v>
      </c>
      <c r="F23" s="51">
        <v>83161.893990000011</v>
      </c>
      <c r="G23" s="51">
        <v>103838.03556800001</v>
      </c>
      <c r="H23" s="51">
        <v>102149.705229</v>
      </c>
      <c r="I23" s="51">
        <v>58494.559109000002</v>
      </c>
      <c r="J23" s="51">
        <v>102995.01762299999</v>
      </c>
      <c r="K23" s="51">
        <v>170378.09262900002</v>
      </c>
      <c r="L23" s="51">
        <v>147600.17998100002</v>
      </c>
      <c r="M23" s="51">
        <v>145561.59333999999</v>
      </c>
      <c r="N23" s="51">
        <v>130161.956559</v>
      </c>
      <c r="O23" s="76">
        <v>9858.9952059999996</v>
      </c>
      <c r="P23" s="76">
        <v>8966.8592189999999</v>
      </c>
    </row>
    <row r="24" spans="1:17" x14ac:dyDescent="0.25">
      <c r="A24" s="7" t="s">
        <v>173</v>
      </c>
      <c r="B24" s="51">
        <v>80633.39208000002</v>
      </c>
      <c r="C24" s="51">
        <v>115153.41984999999</v>
      </c>
      <c r="D24" s="51">
        <v>115828.01093999999</v>
      </c>
      <c r="E24" s="51">
        <v>45348.733919999991</v>
      </c>
      <c r="F24" s="51">
        <v>41113.186319999993</v>
      </c>
      <c r="G24" s="51">
        <v>38808.033940000008</v>
      </c>
      <c r="H24" s="51">
        <v>31868.956090000003</v>
      </c>
      <c r="I24" s="51">
        <v>30340.031420000007</v>
      </c>
      <c r="J24" s="51">
        <v>34828.48199</v>
      </c>
      <c r="K24" s="51">
        <v>47953.68475</v>
      </c>
      <c r="L24" s="51">
        <v>39035.70061</v>
      </c>
      <c r="M24" s="51">
        <v>33625.631870000005</v>
      </c>
      <c r="N24" s="51">
        <v>30109.270639999995</v>
      </c>
      <c r="O24" s="76">
        <v>3015.4626200000002</v>
      </c>
      <c r="P24" s="76">
        <v>2538.6832899999999</v>
      </c>
    </row>
    <row r="25" spans="1:17" x14ac:dyDescent="0.25">
      <c r="A25" s="7" t="s">
        <v>174</v>
      </c>
      <c r="B25" s="51">
        <v>332776.25369999994</v>
      </c>
      <c r="C25" s="51">
        <v>327084.58573999995</v>
      </c>
      <c r="D25" s="51">
        <v>317120.40213</v>
      </c>
      <c r="E25" s="51">
        <v>305484.31921000005</v>
      </c>
      <c r="F25" s="51">
        <v>307243.37514999998</v>
      </c>
      <c r="G25" s="51">
        <v>323993.86695999996</v>
      </c>
      <c r="H25" s="51">
        <v>329875.54960999999</v>
      </c>
      <c r="I25" s="51">
        <v>217747.62307</v>
      </c>
      <c r="J25" s="51">
        <v>302261.52108999999</v>
      </c>
      <c r="K25" s="51">
        <v>433402.20033999992</v>
      </c>
      <c r="L25" s="51">
        <v>369557.99129000003</v>
      </c>
      <c r="M25" s="51">
        <v>355958.98525999993</v>
      </c>
      <c r="N25" s="51">
        <v>361575.53652999998</v>
      </c>
      <c r="O25" s="76">
        <v>35888.526660000003</v>
      </c>
      <c r="P25" s="76">
        <v>30526.512839999996</v>
      </c>
    </row>
    <row r="26" spans="1:17" x14ac:dyDescent="0.25">
      <c r="A26" s="7" t="s">
        <v>175</v>
      </c>
      <c r="B26" s="51">
        <v>6947.1813199999997</v>
      </c>
      <c r="C26" s="51">
        <v>6511.8448000000008</v>
      </c>
      <c r="D26" s="51">
        <v>5039.4235099999996</v>
      </c>
      <c r="E26" s="51">
        <v>3918.5222199999998</v>
      </c>
      <c r="F26" s="51">
        <v>3512.9611900000009</v>
      </c>
      <c r="G26" s="51">
        <v>4082.0174299999999</v>
      </c>
      <c r="H26" s="51">
        <v>3169.6308929999996</v>
      </c>
      <c r="I26" s="51">
        <v>2165.47885</v>
      </c>
      <c r="J26" s="51">
        <v>3804.5464900000002</v>
      </c>
      <c r="K26" s="51">
        <v>3738.2453600000003</v>
      </c>
      <c r="L26" s="51">
        <v>3353.87138</v>
      </c>
      <c r="M26" s="51">
        <v>3675.9822899999995</v>
      </c>
      <c r="N26" s="51">
        <v>4041.2596400000002</v>
      </c>
      <c r="O26" s="76">
        <v>326.56277</v>
      </c>
      <c r="P26" s="76">
        <v>335.17366999999996</v>
      </c>
    </row>
    <row r="27" spans="1:17" x14ac:dyDescent="0.25">
      <c r="A27" s="7" t="s">
        <v>176</v>
      </c>
      <c r="B27" s="51">
        <v>2517.8006200000004</v>
      </c>
      <c r="C27" s="51">
        <v>5339.3640700000014</v>
      </c>
      <c r="D27" s="51">
        <v>4571.4848900000006</v>
      </c>
      <c r="E27" s="51">
        <v>4553.3782899999987</v>
      </c>
      <c r="F27" s="51">
        <v>3005.2100399999995</v>
      </c>
      <c r="G27" s="51">
        <v>2452.3394199999993</v>
      </c>
      <c r="H27" s="51">
        <v>1567.5258199999998</v>
      </c>
      <c r="I27" s="51">
        <v>2081.01487</v>
      </c>
      <c r="J27" s="51">
        <v>2473.9238300000002</v>
      </c>
      <c r="K27" s="51">
        <v>3602.3222600000008</v>
      </c>
      <c r="L27" s="51">
        <v>3223.8876500000006</v>
      </c>
      <c r="M27" s="51">
        <v>2224.0876500000004</v>
      </c>
      <c r="N27" s="51">
        <v>2203.5890900000004</v>
      </c>
      <c r="O27" s="76">
        <v>127.97448</v>
      </c>
      <c r="P27" s="76">
        <v>184.24356</v>
      </c>
    </row>
    <row r="28" spans="1:17" x14ac:dyDescent="0.25">
      <c r="A28" s="9" t="s">
        <v>177</v>
      </c>
      <c r="B28" s="77">
        <v>1862453.5660640001</v>
      </c>
      <c r="C28" s="79">
        <v>1924797.3832710006</v>
      </c>
      <c r="D28" s="105">
        <v>1992492.8040480001</v>
      </c>
      <c r="E28" s="105">
        <v>1905532.0838540001</v>
      </c>
      <c r="F28" s="105">
        <v>1831768.962327</v>
      </c>
      <c r="G28" s="105">
        <v>1915480.028739</v>
      </c>
      <c r="H28" s="105">
        <v>1971808.4678259999</v>
      </c>
      <c r="I28" s="105">
        <v>1574195.0917290002</v>
      </c>
      <c r="J28" s="105">
        <v>2121176.1423210003</v>
      </c>
      <c r="K28" s="105">
        <v>2794989.0949239996</v>
      </c>
      <c r="L28" s="79">
        <v>2681713.8974919994</v>
      </c>
      <c r="M28" s="79">
        <v>2909119.0030200006</v>
      </c>
      <c r="N28" s="79">
        <v>2910743.1596770007</v>
      </c>
      <c r="O28" s="78">
        <v>271035.75481900002</v>
      </c>
      <c r="P28" s="76">
        <v>242567.433387</v>
      </c>
    </row>
    <row r="29" spans="1:17" x14ac:dyDescent="0.25">
      <c r="A29" s="9"/>
      <c r="B29" s="19"/>
      <c r="C29" s="85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76"/>
    </row>
    <row r="30" spans="1:17" x14ac:dyDescent="0.25">
      <c r="A30" s="9" t="s">
        <v>178</v>
      </c>
      <c r="B30" s="78">
        <v>831452.83266700001</v>
      </c>
      <c r="C30" s="78">
        <v>716862.98412600008</v>
      </c>
      <c r="D30" s="78">
        <v>627952.19683300005</v>
      </c>
      <c r="E30" s="78">
        <v>492095.91574000003</v>
      </c>
      <c r="F30" s="128">
        <v>555169.90573200001</v>
      </c>
      <c r="G30" s="128">
        <v>481878.22059000004</v>
      </c>
      <c r="H30" s="128">
        <v>491802.45471700007</v>
      </c>
      <c r="I30" s="128">
        <v>425556.32705399999</v>
      </c>
      <c r="J30" s="128">
        <v>527218.59440699988</v>
      </c>
      <c r="K30" s="128">
        <v>589391.22684699995</v>
      </c>
      <c r="L30" s="128">
        <v>507675.19198900001</v>
      </c>
      <c r="M30" s="128">
        <v>569944.0966109999</v>
      </c>
      <c r="N30" s="128">
        <v>484920.23555700009</v>
      </c>
      <c r="O30" s="128">
        <v>30890.458899999994</v>
      </c>
      <c r="P30" s="76">
        <v>0</v>
      </c>
      <c r="Q30" s="82"/>
    </row>
    <row r="31" spans="1:17" x14ac:dyDescent="0.25">
      <c r="A31" s="9"/>
      <c r="B31" s="9"/>
      <c r="C31" s="31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82"/>
    </row>
    <row r="32" spans="1:17" x14ac:dyDescent="0.25">
      <c r="A32" s="10" t="s">
        <v>179</v>
      </c>
      <c r="B32" s="80">
        <v>-790522.88837700011</v>
      </c>
      <c r="C32" s="80">
        <v>-902324.91461500048</v>
      </c>
      <c r="D32" s="80">
        <v>-1068714.1374049999</v>
      </c>
      <c r="E32" s="80">
        <v>-1134254.393164</v>
      </c>
      <c r="F32" s="80">
        <v>-1008073.1331249999</v>
      </c>
      <c r="G32" s="80">
        <v>-1134777.5778589998</v>
      </c>
      <c r="H32" s="80">
        <v>-1170139.0887189999</v>
      </c>
      <c r="I32" s="80">
        <v>-947607.50302500022</v>
      </c>
      <c r="J32" s="80">
        <v>-1314385.0638340006</v>
      </c>
      <c r="K32" s="80">
        <v>-1805669.9570169996</v>
      </c>
      <c r="L32" s="80">
        <v>-1833592.9215729996</v>
      </c>
      <c r="M32" s="80">
        <v>-2013589.3572890006</v>
      </c>
      <c r="N32" s="80">
        <v>-2008083.6166790007</v>
      </c>
      <c r="O32" s="107">
        <v>-206499.31562900002</v>
      </c>
      <c r="P32" s="107">
        <v>-215067.17054700002</v>
      </c>
      <c r="Q32" s="82"/>
    </row>
    <row r="33" spans="1:16" x14ac:dyDescent="0.25">
      <c r="A33" s="1" t="s">
        <v>26</v>
      </c>
    </row>
    <row r="34" spans="1:16" x14ac:dyDescent="0.25">
      <c r="A34" s="1" t="s">
        <v>27</v>
      </c>
    </row>
    <row r="35" spans="1:16" x14ac:dyDescent="0.25">
      <c r="A35" s="1" t="s">
        <v>46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7" spans="1:16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</sheetData>
  <mergeCells count="4">
    <mergeCell ref="A4:P4"/>
    <mergeCell ref="A1:P1"/>
    <mergeCell ref="A2:P2"/>
    <mergeCell ref="O5:P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40"/>
  <sheetViews>
    <sheetView tabSelected="1" topLeftCell="W1" workbookViewId="0">
      <selection activeCell="AH12" sqref="AH12"/>
    </sheetView>
  </sheetViews>
  <sheetFormatPr defaultRowHeight="15" x14ac:dyDescent="0.25"/>
  <cols>
    <col min="1" max="1" width="24.5703125" customWidth="1"/>
    <col min="2" max="5" width="11.5703125" bestFit="1" customWidth="1"/>
    <col min="6" max="17" width="11.5703125" customWidth="1"/>
    <col min="18" max="21" width="12.28515625" bestFit="1" customWidth="1"/>
    <col min="22" max="26" width="12.28515625" customWidth="1"/>
    <col min="27" max="30" width="12.28515625" bestFit="1" customWidth="1"/>
  </cols>
  <sheetData>
    <row r="1" spans="1:30" x14ac:dyDescent="0.25">
      <c r="A1" s="189" t="s">
        <v>180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30" x14ac:dyDescent="0.25">
      <c r="A2" s="189" t="s">
        <v>181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30" x14ac:dyDescent="0.25">
      <c r="A3" s="13"/>
      <c r="C3" s="20"/>
      <c r="D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AD3" s="20" t="s">
        <v>182</v>
      </c>
    </row>
    <row r="4" spans="1:30" x14ac:dyDescent="0.25">
      <c r="A4" s="188" t="s">
        <v>154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32"/>
      <c r="W4" s="132"/>
      <c r="X4" s="132"/>
      <c r="Y4" s="132"/>
      <c r="Z4" s="132"/>
      <c r="AA4" s="132"/>
      <c r="AB4" s="132"/>
      <c r="AC4" s="132"/>
      <c r="AD4" s="132"/>
    </row>
    <row r="5" spans="1:30" x14ac:dyDescent="0.25">
      <c r="A5" s="190"/>
      <c r="B5" s="183" t="s">
        <v>183</v>
      </c>
      <c r="C5" s="183" t="s">
        <v>184</v>
      </c>
      <c r="D5" s="183" t="s">
        <v>185</v>
      </c>
      <c r="E5" s="185" t="s">
        <v>186</v>
      </c>
      <c r="F5" s="187" t="s">
        <v>183</v>
      </c>
      <c r="G5" s="183" t="s">
        <v>184</v>
      </c>
      <c r="H5" s="183" t="s">
        <v>185</v>
      </c>
      <c r="I5" s="183" t="s">
        <v>186</v>
      </c>
      <c r="J5" s="187" t="s">
        <v>183</v>
      </c>
      <c r="K5" s="183" t="s">
        <v>184</v>
      </c>
      <c r="L5" s="183" t="s">
        <v>185</v>
      </c>
      <c r="M5" s="183" t="s">
        <v>186</v>
      </c>
      <c r="N5" s="187" t="s">
        <v>183</v>
      </c>
      <c r="O5" s="183" t="s">
        <v>184</v>
      </c>
      <c r="P5" s="183" t="s">
        <v>185</v>
      </c>
      <c r="Q5" s="183" t="s">
        <v>186</v>
      </c>
      <c r="R5" s="187" t="s">
        <v>183</v>
      </c>
      <c r="S5" s="183" t="s">
        <v>184</v>
      </c>
      <c r="T5" s="183" t="s">
        <v>185</v>
      </c>
      <c r="U5" s="183" t="s">
        <v>186</v>
      </c>
      <c r="V5" s="182" t="s">
        <v>183</v>
      </c>
      <c r="W5" s="184" t="s">
        <v>184</v>
      </c>
      <c r="X5" s="184" t="s">
        <v>185</v>
      </c>
      <c r="Y5" s="184" t="s">
        <v>186</v>
      </c>
      <c r="Z5" s="182" t="s">
        <v>183</v>
      </c>
      <c r="AA5" s="184" t="s">
        <v>184</v>
      </c>
      <c r="AB5" s="184" t="s">
        <v>185</v>
      </c>
      <c r="AC5" s="184" t="s">
        <v>186</v>
      </c>
      <c r="AD5" s="182" t="s">
        <v>183</v>
      </c>
    </row>
    <row r="6" spans="1:30" x14ac:dyDescent="0.25">
      <c r="A6" s="191"/>
      <c r="B6" s="184"/>
      <c r="C6" s="184"/>
      <c r="D6" s="184"/>
      <c r="E6" s="186"/>
      <c r="F6" s="183"/>
      <c r="G6" s="184"/>
      <c r="H6" s="184"/>
      <c r="I6" s="184"/>
      <c r="J6" s="183"/>
      <c r="K6" s="184"/>
      <c r="L6" s="184"/>
      <c r="M6" s="184"/>
      <c r="N6" s="183"/>
      <c r="O6" s="184"/>
      <c r="P6" s="184"/>
      <c r="Q6" s="184"/>
      <c r="R6" s="183"/>
      <c r="S6" s="184"/>
      <c r="T6" s="184"/>
      <c r="U6" s="184"/>
      <c r="V6" s="183"/>
      <c r="W6" s="184"/>
      <c r="X6" s="184"/>
      <c r="Y6" s="184"/>
      <c r="Z6" s="183"/>
      <c r="AA6" s="184"/>
      <c r="AB6" s="184"/>
      <c r="AC6" s="184"/>
      <c r="AD6" s="183"/>
    </row>
    <row r="7" spans="1:30" x14ac:dyDescent="0.25">
      <c r="A7" s="9"/>
      <c r="B7" s="21">
        <v>2019</v>
      </c>
      <c r="C7" s="21">
        <v>2019</v>
      </c>
      <c r="D7" s="21">
        <v>2019</v>
      </c>
      <c r="E7" s="21">
        <v>2019</v>
      </c>
      <c r="F7" s="21">
        <v>2020</v>
      </c>
      <c r="G7" s="21">
        <v>2020</v>
      </c>
      <c r="H7" s="21">
        <v>2020</v>
      </c>
      <c r="I7" s="21">
        <v>2020</v>
      </c>
      <c r="J7" s="21">
        <v>2021</v>
      </c>
      <c r="K7" s="21">
        <v>2021</v>
      </c>
      <c r="L7" s="21">
        <v>2021</v>
      </c>
      <c r="M7" s="21">
        <v>2021</v>
      </c>
      <c r="N7" s="21">
        <v>2022</v>
      </c>
      <c r="O7" s="21">
        <v>2022</v>
      </c>
      <c r="P7" s="21">
        <v>2022</v>
      </c>
      <c r="Q7" s="21">
        <v>2022</v>
      </c>
      <c r="R7" s="21">
        <v>2023</v>
      </c>
      <c r="S7" s="21">
        <v>2023</v>
      </c>
      <c r="T7" s="21">
        <v>2023</v>
      </c>
      <c r="U7" s="21">
        <v>2023</v>
      </c>
      <c r="V7" s="21">
        <v>2024</v>
      </c>
      <c r="W7" s="21">
        <v>2024</v>
      </c>
      <c r="X7" s="21">
        <v>2024</v>
      </c>
      <c r="Y7" s="21">
        <v>2024</v>
      </c>
      <c r="Z7" s="21">
        <v>2025</v>
      </c>
      <c r="AA7" s="21">
        <v>2025</v>
      </c>
      <c r="AB7" s="21">
        <v>2025</v>
      </c>
      <c r="AC7" s="21">
        <v>2025</v>
      </c>
      <c r="AD7" s="21">
        <v>2026</v>
      </c>
    </row>
    <row r="8" spans="1:30" x14ac:dyDescent="0.25">
      <c r="A8" s="9" t="s">
        <v>156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x14ac:dyDescent="0.25">
      <c r="A9" s="7" t="s">
        <v>187</v>
      </c>
      <c r="B9" s="104">
        <v>47756.106850000004</v>
      </c>
      <c r="C9" s="104">
        <v>54500.242800000007</v>
      </c>
      <c r="D9" s="104">
        <v>53715.591220000002</v>
      </c>
      <c r="E9" s="104">
        <v>57907.111370000006</v>
      </c>
      <c r="F9" s="104">
        <v>54761.18507</v>
      </c>
      <c r="G9" s="104">
        <v>51343.301039999998</v>
      </c>
      <c r="H9" s="104">
        <v>56936.67884</v>
      </c>
      <c r="I9" s="104">
        <v>68303.861669999998</v>
      </c>
      <c r="J9" s="104">
        <v>64258.534379999997</v>
      </c>
      <c r="K9" s="104">
        <v>72455.847909999997</v>
      </c>
      <c r="L9" s="104">
        <v>56786.031950000004</v>
      </c>
      <c r="M9" s="104">
        <v>59186.375919999999</v>
      </c>
      <c r="N9" s="104">
        <v>62004.50088</v>
      </c>
      <c r="O9" s="104">
        <v>68950.797250000003</v>
      </c>
      <c r="P9" s="104">
        <v>65964.148990000002</v>
      </c>
      <c r="Q9" s="104">
        <v>78545.392330000002</v>
      </c>
      <c r="R9" s="129">
        <v>71345.979069999987</v>
      </c>
      <c r="S9" s="129">
        <v>77521.623090000008</v>
      </c>
      <c r="T9" s="129">
        <v>69515.473859999998</v>
      </c>
      <c r="U9" s="129">
        <v>73915.466400000005</v>
      </c>
      <c r="V9" s="129">
        <v>71455.471579999998</v>
      </c>
      <c r="W9" s="129">
        <v>85449.330140000005</v>
      </c>
      <c r="X9" s="129">
        <v>75673.969590000008</v>
      </c>
      <c r="Y9" s="129">
        <v>81685.5677</v>
      </c>
      <c r="Z9" s="129">
        <v>90279.964200000002</v>
      </c>
      <c r="AA9" s="129">
        <v>69853.171270000006</v>
      </c>
      <c r="AB9" s="129">
        <v>85327.007210000011</v>
      </c>
      <c r="AC9" s="129">
        <v>84782.269</v>
      </c>
      <c r="AD9" s="129">
        <v>32373.939039999997</v>
      </c>
    </row>
    <row r="10" spans="1:30" x14ac:dyDescent="0.25">
      <c r="A10" s="7" t="s">
        <v>188</v>
      </c>
      <c r="B10" s="104">
        <v>3370.0130899999999</v>
      </c>
      <c r="C10" s="104">
        <v>3075.5935499999996</v>
      </c>
      <c r="D10" s="104">
        <v>3099.0689299999999</v>
      </c>
      <c r="E10" s="104">
        <v>5342.5755099999997</v>
      </c>
      <c r="F10" s="104">
        <v>2822.7149299999996</v>
      </c>
      <c r="G10" s="104">
        <v>2116.1705299999999</v>
      </c>
      <c r="H10" s="104">
        <v>1191.8131600000002</v>
      </c>
      <c r="I10" s="104">
        <v>1799.89553</v>
      </c>
      <c r="J10" s="104">
        <v>2754.5980099999997</v>
      </c>
      <c r="K10" s="104">
        <v>3659.06873</v>
      </c>
      <c r="L10" s="104">
        <v>2678.8577999999998</v>
      </c>
      <c r="M10" s="104">
        <v>5118.926300000001</v>
      </c>
      <c r="N10" s="104">
        <v>5497.9580500000011</v>
      </c>
      <c r="O10" s="104">
        <v>5899.2989900000002</v>
      </c>
      <c r="P10" s="104">
        <v>4831.5515400000004</v>
      </c>
      <c r="Q10" s="104">
        <v>5319.2715199999993</v>
      </c>
      <c r="R10" s="129">
        <v>5667.4544699999997</v>
      </c>
      <c r="S10" s="129">
        <v>3688.5273899999997</v>
      </c>
      <c r="T10" s="129">
        <v>5369.5067099999997</v>
      </c>
      <c r="U10" s="129">
        <v>6945.1476500000008</v>
      </c>
      <c r="V10" s="129">
        <v>7025.0490199999995</v>
      </c>
      <c r="W10" s="129">
        <v>11056.346810000001</v>
      </c>
      <c r="X10" s="129">
        <v>8393.7512199999983</v>
      </c>
      <c r="Y10" s="129">
        <v>8381.5813400000006</v>
      </c>
      <c r="Z10" s="129">
        <v>9620.0327800000014</v>
      </c>
      <c r="AA10" s="129">
        <v>8222.7163700000001</v>
      </c>
      <c r="AB10" s="129">
        <v>8624.2296200000019</v>
      </c>
      <c r="AC10" s="129">
        <v>7879.6177400000006</v>
      </c>
      <c r="AD10" s="129">
        <v>4984.6652899999999</v>
      </c>
    </row>
    <row r="11" spans="1:30" x14ac:dyDescent="0.25">
      <c r="A11" s="7" t="s">
        <v>189</v>
      </c>
      <c r="B11" s="104">
        <v>11542.06601</v>
      </c>
      <c r="C11" s="104">
        <v>12843.552</v>
      </c>
      <c r="D11" s="104">
        <v>16719.195030000003</v>
      </c>
      <c r="E11" s="104">
        <v>19673.69427</v>
      </c>
      <c r="F11" s="104">
        <v>12228.612859999999</v>
      </c>
      <c r="G11" s="104">
        <v>7273.6871700000002</v>
      </c>
      <c r="H11" s="104">
        <v>8835.2270100000005</v>
      </c>
      <c r="I11" s="104">
        <v>13939.167919999998</v>
      </c>
      <c r="J11" s="104">
        <v>12752.64575</v>
      </c>
      <c r="K11" s="104">
        <v>11716.048260000001</v>
      </c>
      <c r="L11" s="104">
        <v>12712.909509999999</v>
      </c>
      <c r="M11" s="104">
        <v>19967.265530000001</v>
      </c>
      <c r="N11" s="104">
        <v>15143.12933</v>
      </c>
      <c r="O11" s="104">
        <v>19478.669530000003</v>
      </c>
      <c r="P11" s="104">
        <v>17628.563160000002</v>
      </c>
      <c r="Q11" s="104">
        <v>26425.404310000002</v>
      </c>
      <c r="R11" s="129">
        <v>17061.360980000001</v>
      </c>
      <c r="S11" s="129">
        <v>19391.223810000003</v>
      </c>
      <c r="T11" s="129">
        <v>22640.046859999999</v>
      </c>
      <c r="U11" s="129">
        <v>22468.419239999999</v>
      </c>
      <c r="V11" s="129">
        <v>15907.06774</v>
      </c>
      <c r="W11" s="129">
        <v>21812.351559999999</v>
      </c>
      <c r="X11" s="129">
        <v>22593.208600000002</v>
      </c>
      <c r="Y11" s="129">
        <v>25326.136909999997</v>
      </c>
      <c r="Z11" s="129">
        <v>17311.020700000001</v>
      </c>
      <c r="AA11" s="129">
        <v>18962.12888</v>
      </c>
      <c r="AB11" s="129">
        <v>21572.318580000003</v>
      </c>
      <c r="AC11" s="129">
        <v>22477.340090000005</v>
      </c>
      <c r="AD11" s="129">
        <v>8599.2503100000013</v>
      </c>
    </row>
    <row r="12" spans="1:30" x14ac:dyDescent="0.25">
      <c r="A12" s="7" t="s">
        <v>190</v>
      </c>
      <c r="B12" s="104">
        <v>12915.125610000001</v>
      </c>
      <c r="C12" s="104">
        <v>15292.375399999999</v>
      </c>
      <c r="D12" s="104">
        <v>14358.084480000001</v>
      </c>
      <c r="E12" s="104">
        <v>16209.840789999998</v>
      </c>
      <c r="F12" s="104">
        <v>12788.75836</v>
      </c>
      <c r="G12" s="104">
        <v>8960.7763300000006</v>
      </c>
      <c r="H12" s="104">
        <v>12124.479459999999</v>
      </c>
      <c r="I12" s="104">
        <v>15470.33596</v>
      </c>
      <c r="J12" s="104">
        <v>14297.288329999999</v>
      </c>
      <c r="K12" s="104">
        <v>14263.819219999999</v>
      </c>
      <c r="L12" s="104">
        <v>15983.814130000002</v>
      </c>
      <c r="M12" s="104">
        <v>24913.100280000002</v>
      </c>
      <c r="N12" s="104">
        <v>18440.667679999999</v>
      </c>
      <c r="O12" s="104">
        <v>22161.59965</v>
      </c>
      <c r="P12" s="104">
        <v>19399.974240000003</v>
      </c>
      <c r="Q12" s="104">
        <v>28127.47352</v>
      </c>
      <c r="R12" s="129">
        <v>19515.22957</v>
      </c>
      <c r="S12" s="129">
        <v>21553.867569999999</v>
      </c>
      <c r="T12" s="129">
        <v>21422.691179999998</v>
      </c>
      <c r="U12" s="129">
        <v>26411.841469999999</v>
      </c>
      <c r="V12" s="129">
        <v>19484.828420000002</v>
      </c>
      <c r="W12" s="129">
        <v>20840.665239999998</v>
      </c>
      <c r="X12" s="129">
        <v>20904.77188</v>
      </c>
      <c r="Y12" s="129">
        <v>27716.78729</v>
      </c>
      <c r="Z12" s="129">
        <v>19996.775530000003</v>
      </c>
      <c r="AA12" s="129">
        <v>21225.809079999999</v>
      </c>
      <c r="AB12" s="129">
        <v>22990.771169999996</v>
      </c>
      <c r="AC12" s="129">
        <v>27916.8272</v>
      </c>
      <c r="AD12" s="129">
        <v>7110.7925999999998</v>
      </c>
    </row>
    <row r="13" spans="1:30" x14ac:dyDescent="0.25">
      <c r="A13" s="7" t="s">
        <v>191</v>
      </c>
      <c r="B13" s="104">
        <v>20868.225930000001</v>
      </c>
      <c r="C13" s="104">
        <v>26958.54464</v>
      </c>
      <c r="D13" s="104">
        <v>25248.360699999997</v>
      </c>
      <c r="E13" s="104">
        <v>26458.386289999999</v>
      </c>
      <c r="F13" s="104">
        <v>23439.844280000001</v>
      </c>
      <c r="G13" s="104">
        <v>20426.517899999999</v>
      </c>
      <c r="H13" s="104">
        <v>31190.676909999995</v>
      </c>
      <c r="I13" s="104">
        <v>27162.406289999999</v>
      </c>
      <c r="J13" s="104">
        <v>26193.973999999998</v>
      </c>
      <c r="K13" s="104">
        <v>24816.783789999998</v>
      </c>
      <c r="L13" s="104">
        <v>27670.029649999997</v>
      </c>
      <c r="M13" s="104">
        <v>32819.412779999999</v>
      </c>
      <c r="N13" s="104">
        <v>28541.928509999998</v>
      </c>
      <c r="O13" s="104">
        <v>31837.780629999994</v>
      </c>
      <c r="P13" s="104">
        <v>31638.53068</v>
      </c>
      <c r="Q13" s="104">
        <v>42562.871870000003</v>
      </c>
      <c r="R13" s="129">
        <v>30324.288829999998</v>
      </c>
      <c r="S13" s="129">
        <v>31399.339700000004</v>
      </c>
      <c r="T13" s="129">
        <v>37058.821900000003</v>
      </c>
      <c r="U13" s="129">
        <v>36211.39417</v>
      </c>
      <c r="V13" s="129">
        <v>32786.577749999997</v>
      </c>
      <c r="W13" s="129">
        <v>35296.036229999998</v>
      </c>
      <c r="X13" s="129">
        <v>33752.014230000001</v>
      </c>
      <c r="Y13" s="129">
        <v>36916.235930000003</v>
      </c>
      <c r="Z13" s="129">
        <v>34902.36995</v>
      </c>
      <c r="AA13" s="129">
        <v>31873.511079999997</v>
      </c>
      <c r="AB13" s="129">
        <v>35281.596789999996</v>
      </c>
      <c r="AC13" s="129">
        <v>39645.43993</v>
      </c>
      <c r="AD13" s="129">
        <v>14822.544760000001</v>
      </c>
    </row>
    <row r="14" spans="1:30" x14ac:dyDescent="0.25">
      <c r="A14" s="9" t="s">
        <v>162</v>
      </c>
      <c r="B14" s="104">
        <v>0</v>
      </c>
      <c r="C14" s="104">
        <v>0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  <c r="R14" s="129">
        <v>0</v>
      </c>
      <c r="S14" s="129">
        <v>0</v>
      </c>
      <c r="T14" s="129">
        <v>0</v>
      </c>
      <c r="U14" s="129">
        <v>0</v>
      </c>
      <c r="V14" s="129">
        <v>0</v>
      </c>
      <c r="W14" s="129">
        <v>0</v>
      </c>
      <c r="X14" s="129">
        <v>0</v>
      </c>
      <c r="Y14" s="129">
        <v>0</v>
      </c>
      <c r="Z14" s="129">
        <v>0</v>
      </c>
      <c r="AA14" s="129">
        <v>0</v>
      </c>
      <c r="AB14" s="129">
        <v>0</v>
      </c>
      <c r="AC14" s="129">
        <v>0</v>
      </c>
      <c r="AD14" s="129">
        <v>0</v>
      </c>
    </row>
    <row r="15" spans="1:30" x14ac:dyDescent="0.25">
      <c r="A15" s="7" t="s">
        <v>192</v>
      </c>
      <c r="B15" s="104">
        <v>7069.4252099999994</v>
      </c>
      <c r="C15" s="104">
        <v>6345.7301899999993</v>
      </c>
      <c r="D15" s="104">
        <v>6240.9017699999995</v>
      </c>
      <c r="E15" s="104">
        <v>6399.3323199999995</v>
      </c>
      <c r="F15" s="104">
        <v>5526.4507599999997</v>
      </c>
      <c r="G15" s="104">
        <v>5701.6587299999992</v>
      </c>
      <c r="H15" s="104">
        <v>6662.1165799999999</v>
      </c>
      <c r="I15" s="104">
        <v>5489.1118200000001</v>
      </c>
      <c r="J15" s="104">
        <v>6772.6277099999988</v>
      </c>
      <c r="K15" s="104">
        <v>6054.850550000001</v>
      </c>
      <c r="L15" s="104">
        <v>4934.5025900000001</v>
      </c>
      <c r="M15" s="104">
        <v>6345.1365900000001</v>
      </c>
      <c r="N15" s="104">
        <v>7546.5184300000001</v>
      </c>
      <c r="O15" s="104">
        <v>8359.6202400000002</v>
      </c>
      <c r="P15" s="104">
        <v>7714.1711699999996</v>
      </c>
      <c r="Q15" s="104">
        <v>8911.4666400000006</v>
      </c>
      <c r="R15" s="129">
        <v>9552.9318599999988</v>
      </c>
      <c r="S15" s="129">
        <v>5959.0028899999998</v>
      </c>
      <c r="T15" s="129">
        <v>7384.6846500000001</v>
      </c>
      <c r="U15" s="129">
        <v>8128.96558</v>
      </c>
      <c r="V15" s="129">
        <v>10503.37471</v>
      </c>
      <c r="W15" s="129">
        <v>11175.790919999999</v>
      </c>
      <c r="X15" s="129">
        <v>9197.2483200000006</v>
      </c>
      <c r="Y15" s="129">
        <v>11004.41152</v>
      </c>
      <c r="Z15" s="129">
        <v>9449.6075099999998</v>
      </c>
      <c r="AA15" s="129">
        <v>9808.5747300000003</v>
      </c>
      <c r="AB15" s="129">
        <v>10652.91195</v>
      </c>
      <c r="AC15" s="129">
        <v>10189.677320000001</v>
      </c>
      <c r="AD15" s="129">
        <v>4008.6103900000003</v>
      </c>
    </row>
    <row r="16" spans="1:30" x14ac:dyDescent="0.25">
      <c r="A16" s="7" t="s">
        <v>193</v>
      </c>
      <c r="B16" s="104">
        <v>44815.00849</v>
      </c>
      <c r="C16" s="104">
        <v>52345.475394000001</v>
      </c>
      <c r="D16" s="104">
        <v>48786.467438000007</v>
      </c>
      <c r="E16" s="104">
        <v>46052.160371999998</v>
      </c>
      <c r="F16" s="104">
        <v>46233.172284</v>
      </c>
      <c r="G16" s="104">
        <v>17509.227292</v>
      </c>
      <c r="H16" s="104">
        <v>13626.068228</v>
      </c>
      <c r="I16" s="104">
        <v>24556.459766</v>
      </c>
      <c r="J16" s="104">
        <v>31026.363002999999</v>
      </c>
      <c r="K16" s="104">
        <v>37007.326034000005</v>
      </c>
      <c r="L16" s="104">
        <v>44177.254520000002</v>
      </c>
      <c r="M16" s="104">
        <v>52469.556831000002</v>
      </c>
      <c r="N16" s="104">
        <v>58511.889794000002</v>
      </c>
      <c r="O16" s="104">
        <v>91582.936078999992</v>
      </c>
      <c r="P16" s="104">
        <v>67774.662587000013</v>
      </c>
      <c r="Q16" s="104">
        <v>59985.981754999993</v>
      </c>
      <c r="R16" s="129">
        <v>57192.619527000003</v>
      </c>
      <c r="S16" s="129">
        <v>57632.465267000007</v>
      </c>
      <c r="T16" s="129">
        <v>66623.831265000001</v>
      </c>
      <c r="U16" s="129">
        <v>60556.874871999993</v>
      </c>
      <c r="V16" s="129">
        <v>68099.546008000005</v>
      </c>
      <c r="W16" s="129">
        <v>83481.520509000009</v>
      </c>
      <c r="X16" s="129">
        <v>57989.208612000002</v>
      </c>
      <c r="Y16" s="129">
        <v>55968.247031000006</v>
      </c>
      <c r="Z16" s="129">
        <v>63256.931264999999</v>
      </c>
      <c r="AA16" s="129">
        <v>76022.240596000003</v>
      </c>
      <c r="AB16" s="129">
        <v>57965.825796999998</v>
      </c>
      <c r="AC16" s="129">
        <v>69487.542379999999</v>
      </c>
      <c r="AD16" s="129">
        <v>18094.151413</v>
      </c>
    </row>
    <row r="17" spans="1:30" x14ac:dyDescent="0.25">
      <c r="A17" s="7" t="s">
        <v>194</v>
      </c>
      <c r="B17" s="104">
        <v>25020.402100000003</v>
      </c>
      <c r="C17" s="104">
        <v>26901.597740000001</v>
      </c>
      <c r="D17" s="104">
        <v>26275.996259999996</v>
      </c>
      <c r="E17" s="104">
        <v>29640.32445</v>
      </c>
      <c r="F17" s="104">
        <v>26552.028849999999</v>
      </c>
      <c r="G17" s="104">
        <v>16621.425999999999</v>
      </c>
      <c r="H17" s="104">
        <v>32060.664780000003</v>
      </c>
      <c r="I17" s="104">
        <v>20841.130969999998</v>
      </c>
      <c r="J17" s="104">
        <v>23661.565240000004</v>
      </c>
      <c r="K17" s="104">
        <v>28678.928629999999</v>
      </c>
      <c r="L17" s="104">
        <v>27751.322809999998</v>
      </c>
      <c r="M17" s="104">
        <v>34446.327170000004</v>
      </c>
      <c r="N17" s="104">
        <v>35567.090779999999</v>
      </c>
      <c r="O17" s="104">
        <v>41006.74811</v>
      </c>
      <c r="P17" s="104">
        <v>31791.952579999997</v>
      </c>
      <c r="Q17" s="104">
        <v>42123.454680000003</v>
      </c>
      <c r="R17" s="129">
        <v>36066.548219999997</v>
      </c>
      <c r="S17" s="129">
        <v>37143.979400000004</v>
      </c>
      <c r="T17" s="129">
        <v>42700.355879999996</v>
      </c>
      <c r="U17" s="129">
        <v>36332.723159999994</v>
      </c>
      <c r="V17" s="129">
        <v>59116.687389999999</v>
      </c>
      <c r="W17" s="129">
        <v>45211.075779999999</v>
      </c>
      <c r="X17" s="129">
        <v>44293.947500000002</v>
      </c>
      <c r="Y17" s="129">
        <v>41899.037150000004</v>
      </c>
      <c r="Z17" s="129">
        <v>45697.247609999999</v>
      </c>
      <c r="AA17" s="129">
        <v>39807.375019999992</v>
      </c>
      <c r="AB17" s="129">
        <v>46169.968719999997</v>
      </c>
      <c r="AC17" s="129">
        <v>38030.325509999995</v>
      </c>
      <c r="AD17" s="129">
        <v>14165.86699</v>
      </c>
    </row>
    <row r="18" spans="1:30" x14ac:dyDescent="0.25">
      <c r="A18" s="7" t="s">
        <v>195</v>
      </c>
      <c r="B18" s="104">
        <v>108106.07378000001</v>
      </c>
      <c r="C18" s="104">
        <v>114952.33421000002</v>
      </c>
      <c r="D18" s="104">
        <v>110618.92096999999</v>
      </c>
      <c r="E18" s="104">
        <v>115122.70331999999</v>
      </c>
      <c r="F18" s="104">
        <v>108667.04762</v>
      </c>
      <c r="G18" s="104">
        <v>86694.235790000006</v>
      </c>
      <c r="H18" s="104">
        <v>93570.756720000005</v>
      </c>
      <c r="I18" s="104">
        <v>95599.827800000014</v>
      </c>
      <c r="J18" s="104">
        <v>112739.96643</v>
      </c>
      <c r="K18" s="104">
        <v>139779.00738999998</v>
      </c>
      <c r="L18" s="104">
        <v>151730.89293999999</v>
      </c>
      <c r="M18" s="104">
        <v>161635.70061</v>
      </c>
      <c r="N18" s="104">
        <v>153564.94464999999</v>
      </c>
      <c r="O18" s="104">
        <v>184556.04902999999</v>
      </c>
      <c r="P18" s="104">
        <v>168290.54604999998</v>
      </c>
      <c r="Q18" s="104">
        <v>179122.98524000001</v>
      </c>
      <c r="R18" s="129">
        <v>162678.63763999997</v>
      </c>
      <c r="S18" s="129">
        <v>169773.15127999999</v>
      </c>
      <c r="T18" s="129">
        <v>167889.62331999998</v>
      </c>
      <c r="U18" s="129">
        <v>159129.88668999998</v>
      </c>
      <c r="V18" s="129">
        <v>163748.36790000001</v>
      </c>
      <c r="W18" s="129">
        <v>182725.22593000002</v>
      </c>
      <c r="X18" s="129">
        <v>169846.61605000001</v>
      </c>
      <c r="Y18" s="129">
        <v>174423.26655999999</v>
      </c>
      <c r="Z18" s="129">
        <v>164671.53460999997</v>
      </c>
      <c r="AA18" s="129">
        <v>184333.58288999999</v>
      </c>
      <c r="AB18" s="129">
        <v>173446.82269</v>
      </c>
      <c r="AC18" s="129">
        <v>183843.95928000001</v>
      </c>
      <c r="AD18" s="129">
        <v>60798.517119999997</v>
      </c>
    </row>
    <row r="19" spans="1:30" x14ac:dyDescent="0.25">
      <c r="A19" s="9" t="s">
        <v>167</v>
      </c>
      <c r="B19" s="104">
        <v>0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</row>
    <row r="20" spans="1:30" x14ac:dyDescent="0.25">
      <c r="A20" s="7" t="s">
        <v>196</v>
      </c>
      <c r="B20" s="104">
        <v>14811.959129999999</v>
      </c>
      <c r="C20" s="104">
        <v>15456.20522</v>
      </c>
      <c r="D20" s="104">
        <v>10426.415220000001</v>
      </c>
      <c r="E20" s="104">
        <v>12299.13048</v>
      </c>
      <c r="F20" s="104">
        <v>19822.925060000001</v>
      </c>
      <c r="G20" s="104">
        <v>5748.5484699999997</v>
      </c>
      <c r="H20" s="104">
        <v>8889.9718000000012</v>
      </c>
      <c r="I20" s="104">
        <v>4875.6387400000003</v>
      </c>
      <c r="J20" s="104">
        <v>9399.3226400000003</v>
      </c>
      <c r="K20" s="104">
        <v>8921.1217099999994</v>
      </c>
      <c r="L20" s="104">
        <v>9592.3866600000001</v>
      </c>
      <c r="M20" s="104">
        <v>15153.219810000001</v>
      </c>
      <c r="N20" s="104">
        <v>12095.9519</v>
      </c>
      <c r="O20" s="104">
        <v>21340.15338</v>
      </c>
      <c r="P20" s="104">
        <v>18425.986860000001</v>
      </c>
      <c r="Q20" s="104">
        <v>15581.66826</v>
      </c>
      <c r="R20" s="129">
        <v>26769.28803</v>
      </c>
      <c r="S20" s="129">
        <v>18560.040739999997</v>
      </c>
      <c r="T20" s="129">
        <v>17207.41057</v>
      </c>
      <c r="U20" s="129">
        <v>21282.191129999999</v>
      </c>
      <c r="V20" s="129">
        <v>27026.433799999995</v>
      </c>
      <c r="W20" s="129">
        <v>21313.533159999999</v>
      </c>
      <c r="X20" s="129">
        <v>20473.280799999997</v>
      </c>
      <c r="Y20" s="129">
        <v>32221.141079999998</v>
      </c>
      <c r="Z20" s="129">
        <v>21945.547340000001</v>
      </c>
      <c r="AA20" s="129">
        <v>20734.056670000002</v>
      </c>
      <c r="AB20" s="129">
        <v>46597.41691</v>
      </c>
      <c r="AC20" s="129">
        <v>24176.157500000001</v>
      </c>
      <c r="AD20" s="129">
        <v>13733.412189999999</v>
      </c>
    </row>
    <row r="21" spans="1:30" x14ac:dyDescent="0.25">
      <c r="A21" s="7" t="s">
        <v>197</v>
      </c>
      <c r="B21" s="104">
        <v>44713.988340000004</v>
      </c>
      <c r="C21" s="104">
        <v>40532.243480000005</v>
      </c>
      <c r="D21" s="104">
        <v>53297.915269999998</v>
      </c>
      <c r="E21" s="104">
        <v>58784.335890000002</v>
      </c>
      <c r="F21" s="104">
        <v>55571.772709999997</v>
      </c>
      <c r="G21" s="104">
        <v>27715.370709999999</v>
      </c>
      <c r="H21" s="104">
        <v>36496.68924</v>
      </c>
      <c r="I21" s="104">
        <v>45753.505039999996</v>
      </c>
      <c r="J21" s="104">
        <v>48069.755429999997</v>
      </c>
      <c r="K21" s="104">
        <v>54870.993280000002</v>
      </c>
      <c r="L21" s="104">
        <v>72054.669569999998</v>
      </c>
      <c r="M21" s="104">
        <v>61491.467969999998</v>
      </c>
      <c r="N21" s="104">
        <v>69084.358420000004</v>
      </c>
      <c r="O21" s="104">
        <v>71260.03661000001</v>
      </c>
      <c r="P21" s="104">
        <v>70270.67009</v>
      </c>
      <c r="Q21" s="104">
        <v>76110.23262000001</v>
      </c>
      <c r="R21" s="129">
        <v>60770.886650000008</v>
      </c>
      <c r="S21" s="129">
        <v>67800.066890000002</v>
      </c>
      <c r="T21" s="129">
        <v>84352.35351999999</v>
      </c>
      <c r="U21" s="129">
        <v>76641.906099999993</v>
      </c>
      <c r="V21" s="129">
        <v>113201.39801</v>
      </c>
      <c r="W21" s="129">
        <v>86004.224269999992</v>
      </c>
      <c r="X21" s="129">
        <v>85440.733030000003</v>
      </c>
      <c r="Y21" s="129">
        <v>88177.807610000003</v>
      </c>
      <c r="Z21" s="129">
        <v>83261.345860000001</v>
      </c>
      <c r="AA21" s="129">
        <v>95610.853099999993</v>
      </c>
      <c r="AB21" s="129">
        <v>86548.40956</v>
      </c>
      <c r="AC21" s="129">
        <v>89861.560399999988</v>
      </c>
      <c r="AD21" s="129">
        <v>38896.333189999998</v>
      </c>
    </row>
    <row r="22" spans="1:30" x14ac:dyDescent="0.25">
      <c r="A22" s="9" t="s">
        <v>170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</row>
    <row r="23" spans="1:30" x14ac:dyDescent="0.25">
      <c r="A23" s="7" t="s">
        <v>198</v>
      </c>
      <c r="B23" s="104">
        <v>7828.4251899999999</v>
      </c>
      <c r="C23" s="104">
        <v>7055.9195999999993</v>
      </c>
      <c r="D23" s="104">
        <v>7021.6042600000001</v>
      </c>
      <c r="E23" s="104">
        <v>8402.3496200000009</v>
      </c>
      <c r="F23" s="104">
        <v>7735.8393399999995</v>
      </c>
      <c r="G23" s="104">
        <v>2194.6508699999999</v>
      </c>
      <c r="H23" s="104">
        <v>3508.5398799999998</v>
      </c>
      <c r="I23" s="104">
        <v>6025.4373399999995</v>
      </c>
      <c r="J23" s="104">
        <v>4045.67569</v>
      </c>
      <c r="K23" s="104">
        <v>4526.4845400000004</v>
      </c>
      <c r="L23" s="104">
        <v>6496.15092</v>
      </c>
      <c r="M23" s="104">
        <v>5974.7417999999998</v>
      </c>
      <c r="N23" s="104">
        <v>6657.3636099999994</v>
      </c>
      <c r="O23" s="104">
        <v>8798.1558700000005</v>
      </c>
      <c r="P23" s="104">
        <v>11050.393789999998</v>
      </c>
      <c r="Q23" s="104">
        <v>10429.047700000001</v>
      </c>
      <c r="R23" s="129">
        <v>10567.97136</v>
      </c>
      <c r="S23" s="129">
        <v>9580.4564600000012</v>
      </c>
      <c r="T23" s="129">
        <v>10154.198329999999</v>
      </c>
      <c r="U23" s="129">
        <v>11081.51138</v>
      </c>
      <c r="V23" s="129">
        <v>10091.05227</v>
      </c>
      <c r="W23" s="129">
        <v>9468.874679999999</v>
      </c>
      <c r="X23" s="129">
        <v>11485.103640000001</v>
      </c>
      <c r="Y23" s="129">
        <v>12027.81919</v>
      </c>
      <c r="Z23" s="129">
        <v>13247.530939999997</v>
      </c>
      <c r="AA23" s="129">
        <v>13493.110789999999</v>
      </c>
      <c r="AB23" s="129">
        <v>12860.079019999999</v>
      </c>
      <c r="AC23" s="129">
        <v>12736.434080000003</v>
      </c>
      <c r="AD23" s="129">
        <v>4230.1497900000004</v>
      </c>
    </row>
    <row r="24" spans="1:30" x14ac:dyDescent="0.25">
      <c r="A24" s="7" t="s">
        <v>199</v>
      </c>
      <c r="B24" s="104">
        <v>21918.018479999995</v>
      </c>
      <c r="C24" s="104">
        <v>27670.950052</v>
      </c>
      <c r="D24" s="104">
        <v>24243.701228000002</v>
      </c>
      <c r="E24" s="104">
        <v>28317.035468999999</v>
      </c>
      <c r="F24" s="104">
        <v>22115.629153999998</v>
      </c>
      <c r="G24" s="104">
        <v>7458.2906709999997</v>
      </c>
      <c r="H24" s="104">
        <v>14811.199953000001</v>
      </c>
      <c r="I24" s="104">
        <v>14109.439331</v>
      </c>
      <c r="J24" s="104">
        <v>20707.264658</v>
      </c>
      <c r="K24" s="104">
        <v>15563.223386</v>
      </c>
      <c r="L24" s="104">
        <v>33211.586752999996</v>
      </c>
      <c r="M24" s="104">
        <v>33512.942825999999</v>
      </c>
      <c r="N24" s="104">
        <v>36186.588149999996</v>
      </c>
      <c r="O24" s="104">
        <v>51527.786923</v>
      </c>
      <c r="P24" s="104">
        <v>49406.268320000003</v>
      </c>
      <c r="Q24" s="104">
        <v>33257.449236</v>
      </c>
      <c r="R24" s="129">
        <v>31562.627905000001</v>
      </c>
      <c r="S24" s="129">
        <v>36115.189806000002</v>
      </c>
      <c r="T24" s="129">
        <v>45706.611349999999</v>
      </c>
      <c r="U24" s="129">
        <v>34215.750919999999</v>
      </c>
      <c r="V24" s="129">
        <v>36064.002251000005</v>
      </c>
      <c r="W24" s="129">
        <v>40823.431255999996</v>
      </c>
      <c r="X24" s="129">
        <v>33045.369966999999</v>
      </c>
      <c r="Y24" s="129">
        <v>35628.789865999999</v>
      </c>
      <c r="Z24" s="129">
        <v>31327.061616999999</v>
      </c>
      <c r="AA24" s="129">
        <v>26706.878699999997</v>
      </c>
      <c r="AB24" s="129">
        <v>32890.676611000003</v>
      </c>
      <c r="AC24" s="129">
        <v>39237.339630999995</v>
      </c>
      <c r="AD24" s="129">
        <v>9858.9952059999996</v>
      </c>
    </row>
    <row r="25" spans="1:30" x14ac:dyDescent="0.25">
      <c r="A25" s="7" t="s">
        <v>200</v>
      </c>
      <c r="B25" s="104">
        <v>7545.8909899999999</v>
      </c>
      <c r="C25" s="104">
        <v>11051.50167</v>
      </c>
      <c r="D25" s="104">
        <v>6959.6736899999996</v>
      </c>
      <c r="E25" s="104">
        <v>6311.8897399999996</v>
      </c>
      <c r="F25" s="104">
        <v>8712.3501500000002</v>
      </c>
      <c r="G25" s="104">
        <v>6975.39408</v>
      </c>
      <c r="H25" s="104">
        <v>8140.8924699999998</v>
      </c>
      <c r="I25" s="104">
        <v>6511.3947200000002</v>
      </c>
      <c r="J25" s="104">
        <v>7730.2525800000003</v>
      </c>
      <c r="K25" s="104">
        <v>9865.6642300000003</v>
      </c>
      <c r="L25" s="104">
        <v>8209.944230000001</v>
      </c>
      <c r="M25" s="104">
        <v>9022.6209499999986</v>
      </c>
      <c r="N25" s="104">
        <v>11517.684019999999</v>
      </c>
      <c r="O25" s="104">
        <v>11842.097489999998</v>
      </c>
      <c r="P25" s="104">
        <v>8788.3644699999986</v>
      </c>
      <c r="Q25" s="104">
        <v>15805.538769999999</v>
      </c>
      <c r="R25" s="129">
        <v>12402.987880000001</v>
      </c>
      <c r="S25" s="129">
        <v>10317.846210000002</v>
      </c>
      <c r="T25" s="129">
        <v>8396.9703800000007</v>
      </c>
      <c r="U25" s="129">
        <v>7917.8961400000007</v>
      </c>
      <c r="V25" s="129">
        <v>8701.0827800000006</v>
      </c>
      <c r="W25" s="129">
        <v>8549.2249200000006</v>
      </c>
      <c r="X25" s="129">
        <v>9469.7702499999996</v>
      </c>
      <c r="Y25" s="129">
        <v>6905.5539200000003</v>
      </c>
      <c r="Z25" s="129">
        <v>7898.7980199999993</v>
      </c>
      <c r="AA25" s="129">
        <v>7352.2782999999999</v>
      </c>
      <c r="AB25" s="129">
        <v>7327.4549100000004</v>
      </c>
      <c r="AC25" s="129">
        <v>7530.7394100000001</v>
      </c>
      <c r="AD25" s="129">
        <v>3015.4626200000002</v>
      </c>
    </row>
    <row r="26" spans="1:30" x14ac:dyDescent="0.25">
      <c r="A26" s="7" t="s">
        <v>201</v>
      </c>
      <c r="B26" s="104">
        <v>75609.30012</v>
      </c>
      <c r="C26" s="104">
        <v>69072.450629999992</v>
      </c>
      <c r="D26" s="104">
        <v>94560.12453999999</v>
      </c>
      <c r="E26" s="104">
        <v>90633.674319999991</v>
      </c>
      <c r="F26" s="104">
        <v>77551.614099999992</v>
      </c>
      <c r="G26" s="104">
        <v>41200.294600000008</v>
      </c>
      <c r="H26" s="104">
        <v>45668.243569999999</v>
      </c>
      <c r="I26" s="104">
        <v>53327.470799999996</v>
      </c>
      <c r="J26" s="104">
        <v>60553.004890000004</v>
      </c>
      <c r="K26" s="104">
        <v>69364.672579999999</v>
      </c>
      <c r="L26" s="104">
        <v>78384.415670000002</v>
      </c>
      <c r="M26" s="104">
        <v>93959.427949999998</v>
      </c>
      <c r="N26" s="104">
        <v>109963.62665999999</v>
      </c>
      <c r="O26" s="104">
        <v>75790.220729999986</v>
      </c>
      <c r="P26" s="104">
        <v>91834.446219999998</v>
      </c>
      <c r="Q26" s="104">
        <v>155813.90672999999</v>
      </c>
      <c r="R26" s="129">
        <v>88959.139169999995</v>
      </c>
      <c r="S26" s="129">
        <v>79712.408299999996</v>
      </c>
      <c r="T26" s="129">
        <v>97222.854569999996</v>
      </c>
      <c r="U26" s="129">
        <v>103663.58925</v>
      </c>
      <c r="V26" s="129">
        <v>75961.20259999999</v>
      </c>
      <c r="W26" s="129">
        <v>92937.922200000001</v>
      </c>
      <c r="X26" s="129">
        <v>84474.806840000005</v>
      </c>
      <c r="Y26" s="129">
        <v>102585.05361999998</v>
      </c>
      <c r="Z26" s="129">
        <v>78590.770380000002</v>
      </c>
      <c r="AA26" s="129">
        <v>68473.918529999981</v>
      </c>
      <c r="AB26" s="129">
        <v>121219.04732000001</v>
      </c>
      <c r="AC26" s="129">
        <v>93291.800300000003</v>
      </c>
      <c r="AD26" s="129">
        <v>35888.526660000003</v>
      </c>
    </row>
    <row r="27" spans="1:30" x14ac:dyDescent="0.25">
      <c r="A27" s="7" t="s">
        <v>202</v>
      </c>
      <c r="B27" s="104">
        <v>748.70776000000001</v>
      </c>
      <c r="C27" s="104">
        <v>717.95106999999996</v>
      </c>
      <c r="D27" s="104">
        <v>991.88953300000003</v>
      </c>
      <c r="E27" s="104">
        <v>711.08252999999991</v>
      </c>
      <c r="F27" s="104">
        <v>285.20057000000003</v>
      </c>
      <c r="G27" s="104">
        <v>291.60160999999999</v>
      </c>
      <c r="H27" s="104">
        <v>564.10775999999998</v>
      </c>
      <c r="I27" s="104">
        <v>1024.56891</v>
      </c>
      <c r="J27" s="104">
        <v>832.9504300000001</v>
      </c>
      <c r="K27" s="104">
        <v>1104.6771199999998</v>
      </c>
      <c r="L27" s="104">
        <v>956.93368999999996</v>
      </c>
      <c r="M27" s="104">
        <v>909.98524999999995</v>
      </c>
      <c r="N27" s="104">
        <v>869.78716000000009</v>
      </c>
      <c r="O27" s="104">
        <v>965.68848000000003</v>
      </c>
      <c r="P27" s="104">
        <v>676.77837</v>
      </c>
      <c r="Q27" s="104">
        <v>1225.99135</v>
      </c>
      <c r="R27" s="129">
        <v>721.40418999999997</v>
      </c>
      <c r="S27" s="129">
        <v>624.29858000000013</v>
      </c>
      <c r="T27" s="129">
        <v>1321.2010600000001</v>
      </c>
      <c r="U27" s="129">
        <v>686.96755000000007</v>
      </c>
      <c r="V27" s="129">
        <v>448.04570999999999</v>
      </c>
      <c r="W27" s="129">
        <v>1493.8757999999998</v>
      </c>
      <c r="X27" s="129">
        <v>760.17962999999997</v>
      </c>
      <c r="Y27" s="129">
        <v>973.88114999999993</v>
      </c>
      <c r="Z27" s="129">
        <v>932.43853000000001</v>
      </c>
      <c r="AA27" s="129">
        <v>723.79181000000005</v>
      </c>
      <c r="AB27" s="129">
        <v>1040.73072</v>
      </c>
      <c r="AC27" s="129">
        <v>1344.2985800000001</v>
      </c>
      <c r="AD27" s="129">
        <v>326.56277</v>
      </c>
    </row>
    <row r="28" spans="1:30" x14ac:dyDescent="0.25">
      <c r="A28" s="7" t="s">
        <v>203</v>
      </c>
      <c r="B28" s="104">
        <v>377.08880000000005</v>
      </c>
      <c r="C28" s="104">
        <v>507.54090000000002</v>
      </c>
      <c r="D28" s="104">
        <v>340.78020000000004</v>
      </c>
      <c r="E28" s="104">
        <v>342.11591999999996</v>
      </c>
      <c r="F28" s="104">
        <v>521.07424000000003</v>
      </c>
      <c r="G28" s="104">
        <v>154.84581</v>
      </c>
      <c r="H28" s="104">
        <v>524.19818999999995</v>
      </c>
      <c r="I28" s="104">
        <v>880.89662999999996</v>
      </c>
      <c r="J28" s="104">
        <v>665.81376999999998</v>
      </c>
      <c r="K28" s="104">
        <v>384.12154000000004</v>
      </c>
      <c r="L28" s="104">
        <v>627.50367000000006</v>
      </c>
      <c r="M28" s="104">
        <v>796.48485000000005</v>
      </c>
      <c r="N28" s="104">
        <v>780.98595</v>
      </c>
      <c r="O28" s="104">
        <v>1018.51639</v>
      </c>
      <c r="P28" s="104">
        <v>966.08462000000009</v>
      </c>
      <c r="Q28" s="104">
        <v>836.73530000000005</v>
      </c>
      <c r="R28" s="129">
        <v>881.03422999999998</v>
      </c>
      <c r="S28" s="129">
        <v>874.57285000000002</v>
      </c>
      <c r="T28" s="129">
        <v>782.33560000000011</v>
      </c>
      <c r="U28" s="129">
        <v>685.94497000000001</v>
      </c>
      <c r="V28" s="129">
        <v>822.68200999999999</v>
      </c>
      <c r="W28" s="129">
        <v>789.96649000000002</v>
      </c>
      <c r="X28" s="129">
        <v>242.15872000000002</v>
      </c>
      <c r="Y28" s="129">
        <v>369.28042999999997</v>
      </c>
      <c r="Z28" s="129">
        <v>383.28197999999998</v>
      </c>
      <c r="AA28" s="129">
        <v>257.22540999999995</v>
      </c>
      <c r="AB28" s="129">
        <v>538.35182000000009</v>
      </c>
      <c r="AC28" s="129">
        <v>1024.7298800000001</v>
      </c>
      <c r="AD28" s="129">
        <v>127.97448</v>
      </c>
    </row>
    <row r="29" spans="1:30" x14ac:dyDescent="0.25">
      <c r="A29" s="9" t="s">
        <v>177</v>
      </c>
      <c r="B29" s="125">
        <v>455015.8258799999</v>
      </c>
      <c r="C29" s="125">
        <v>23548.659530000001</v>
      </c>
      <c r="D29" s="125">
        <v>28832.879199999999</v>
      </c>
      <c r="E29" s="125">
        <v>24600.462839999997</v>
      </c>
      <c r="F29" s="125">
        <v>485336.22033799998</v>
      </c>
      <c r="G29" s="125">
        <v>308385.99760300003</v>
      </c>
      <c r="H29" s="125">
        <v>374802.32455100003</v>
      </c>
      <c r="I29" s="125">
        <v>405670.549237</v>
      </c>
      <c r="J29" s="125">
        <v>446461.6029409999</v>
      </c>
      <c r="K29" s="125">
        <v>503032.63889999996</v>
      </c>
      <c r="L29" s="125">
        <v>553959.20706299995</v>
      </c>
      <c r="M29" s="125">
        <v>617722.69341699989</v>
      </c>
      <c r="N29" s="125">
        <v>631974.97397399996</v>
      </c>
      <c r="O29" s="125">
        <v>716376.15538200003</v>
      </c>
      <c r="P29" s="125">
        <v>666453.09373700002</v>
      </c>
      <c r="Q29" s="125">
        <v>780184.87183100008</v>
      </c>
      <c r="R29" s="130">
        <v>642040.38958199997</v>
      </c>
      <c r="S29" s="130">
        <v>647648.06023299997</v>
      </c>
      <c r="T29" s="130">
        <v>705748.97100499994</v>
      </c>
      <c r="U29" s="130">
        <v>686276.47667200002</v>
      </c>
      <c r="V29" s="130">
        <v>720442.86994900007</v>
      </c>
      <c r="W29" s="130">
        <v>758429.39589499997</v>
      </c>
      <c r="X29" s="130">
        <v>688036.13887900009</v>
      </c>
      <c r="Y29" s="130">
        <v>742210.59829699993</v>
      </c>
      <c r="Z29" s="130">
        <v>692772.258822</v>
      </c>
      <c r="AA29" s="130">
        <v>693461.22322600009</v>
      </c>
      <c r="AB29" s="130">
        <v>771053.61939799995</v>
      </c>
      <c r="AC29" s="130">
        <v>753456.05823100021</v>
      </c>
      <c r="AD29" s="130">
        <v>271035.75481900002</v>
      </c>
    </row>
    <row r="30" spans="1:30" x14ac:dyDescent="0.25">
      <c r="A30" s="9"/>
      <c r="B30" s="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x14ac:dyDescent="0.25">
      <c r="A31" s="9" t="s">
        <v>178</v>
      </c>
      <c r="B31" s="118">
        <v>109924.308144</v>
      </c>
      <c r="C31" s="118">
        <v>131483.00445200002</v>
      </c>
      <c r="D31" s="118">
        <v>144723.25059600003</v>
      </c>
      <c r="E31" s="118">
        <v>105671.891525</v>
      </c>
      <c r="F31" s="118">
        <v>81826.848775000006</v>
      </c>
      <c r="G31" s="118">
        <v>136765.85523099999</v>
      </c>
      <c r="H31" s="118">
        <v>121649.94933300001</v>
      </c>
      <c r="I31" s="118">
        <v>85313.673714999997</v>
      </c>
      <c r="J31" s="118">
        <v>113416.426832</v>
      </c>
      <c r="K31" s="118">
        <v>149428.95809999999</v>
      </c>
      <c r="L31" s="118">
        <v>148907.86290599999</v>
      </c>
      <c r="M31" s="118">
        <v>115465.34656899999</v>
      </c>
      <c r="N31" s="118">
        <v>38706.514983999994</v>
      </c>
      <c r="O31" s="118">
        <v>202071.92497599998</v>
      </c>
      <c r="P31" s="118">
        <v>159285.157236</v>
      </c>
      <c r="Q31" s="118">
        <v>110827.69222499999</v>
      </c>
      <c r="R31" s="130">
        <v>103376.89180800001</v>
      </c>
      <c r="S31" s="130">
        <v>157276.04623599999</v>
      </c>
      <c r="T31" s="130">
        <v>152969.80040499993</v>
      </c>
      <c r="U31" s="130">
        <v>94052.453539999988</v>
      </c>
      <c r="V31" s="130">
        <v>103946.89246399999</v>
      </c>
      <c r="W31" s="130">
        <v>161382.657882</v>
      </c>
      <c r="X31" s="130">
        <v>157927.31458999999</v>
      </c>
      <c r="Y31" s="130">
        <v>146687.23167500002</v>
      </c>
      <c r="Z31" s="130">
        <v>100507.60825399999</v>
      </c>
      <c r="AA31" s="130">
        <v>146696.95408999998</v>
      </c>
      <c r="AB31" s="130">
        <v>138952.533608</v>
      </c>
      <c r="AC31" s="130">
        <v>98763.139604999989</v>
      </c>
      <c r="AD31" s="129">
        <v>30890.458899999998</v>
      </c>
    </row>
    <row r="32" spans="1:30" x14ac:dyDescent="0.25">
      <c r="A32" s="9"/>
      <c r="B32" s="12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x14ac:dyDescent="0.25">
      <c r="A33" s="10" t="s">
        <v>179</v>
      </c>
      <c r="B33" s="107">
        <v>-274108.86516599986</v>
      </c>
      <c r="C33" s="107">
        <v>172104.58757199999</v>
      </c>
      <c r="D33" s="107">
        <v>205414.14187600001</v>
      </c>
      <c r="E33" s="107">
        <v>166261.68737499998</v>
      </c>
      <c r="F33" s="107">
        <v>-331392.87476299994</v>
      </c>
      <c r="G33" s="107">
        <v>-133595.30388200001</v>
      </c>
      <c r="H33" s="107">
        <v>-210716.87176800004</v>
      </c>
      <c r="I33" s="107">
        <v>-271902.45261199999</v>
      </c>
      <c r="J33" s="107">
        <v>-281052.30508899991</v>
      </c>
      <c r="K33" s="107">
        <v>-290496.45155999996</v>
      </c>
      <c r="L33" s="107">
        <v>-330068.06170699996</v>
      </c>
      <c r="M33" s="107">
        <v>-412768.24547799991</v>
      </c>
      <c r="N33" s="107">
        <v>-491864.96619999997</v>
      </c>
      <c r="O33" s="107">
        <v>-447218.26122600009</v>
      </c>
      <c r="P33" s="107">
        <v>-424914.218391</v>
      </c>
      <c r="Q33" s="107">
        <v>-520957.58537600015</v>
      </c>
      <c r="R33" s="131">
        <v>-456246.37180399994</v>
      </c>
      <c r="S33" s="131">
        <v>-419148.23694699991</v>
      </c>
      <c r="T33" s="131">
        <v>-463224.75081000006</v>
      </c>
      <c r="U33" s="131">
        <v>-494973.56201200007</v>
      </c>
      <c r="V33" s="131">
        <v>-547638.17853500007</v>
      </c>
      <c r="W33" s="131">
        <v>-512817.64922299999</v>
      </c>
      <c r="X33" s="131">
        <v>-453112.29858900013</v>
      </c>
      <c r="Y33" s="131">
        <v>-500021.23094199988</v>
      </c>
      <c r="Z33" s="131">
        <v>-520055.17780800007</v>
      </c>
      <c r="AA33" s="131">
        <v>-486451.55095600005</v>
      </c>
      <c r="AB33" s="131">
        <v>-517383.06475999992</v>
      </c>
      <c r="AC33" s="131">
        <v>-565225.28959600022</v>
      </c>
      <c r="AD33" s="131">
        <v>-206499.31562900002</v>
      </c>
    </row>
    <row r="34" spans="1:30" x14ac:dyDescent="0.25">
      <c r="A34" s="1" t="s">
        <v>26</v>
      </c>
    </row>
    <row r="35" spans="1:30" x14ac:dyDescent="0.25">
      <c r="A35" s="1" t="s">
        <v>27</v>
      </c>
    </row>
    <row r="36" spans="1:30" x14ac:dyDescent="0.25">
      <c r="A36" s="1" t="s">
        <v>28</v>
      </c>
    </row>
    <row r="40" spans="1:30" ht="35.25" customHeight="1" x14ac:dyDescent="0.25"/>
  </sheetData>
  <mergeCells count="33">
    <mergeCell ref="AA5:AA6"/>
    <mergeCell ref="AB5:AB6"/>
    <mergeCell ref="AC5:AC6"/>
    <mergeCell ref="AD5:AD6"/>
    <mergeCell ref="A1:Q1"/>
    <mergeCell ref="O5:O6"/>
    <mergeCell ref="P5:P6"/>
    <mergeCell ref="Q5:Q6"/>
    <mergeCell ref="A2:Q2"/>
    <mergeCell ref="L5:L6"/>
    <mergeCell ref="M5:M6"/>
    <mergeCell ref="N5:N6"/>
    <mergeCell ref="G5:G6"/>
    <mergeCell ref="H5:H6"/>
    <mergeCell ref="I5:I6"/>
    <mergeCell ref="A5:A6"/>
    <mergeCell ref="A4:U4"/>
    <mergeCell ref="R5:R6"/>
    <mergeCell ref="S5:S6"/>
    <mergeCell ref="T5:T6"/>
    <mergeCell ref="U5:U6"/>
    <mergeCell ref="B5:B6"/>
    <mergeCell ref="C5:C6"/>
    <mergeCell ref="F5:F6"/>
    <mergeCell ref="Z5:Z6"/>
    <mergeCell ref="D5:D6"/>
    <mergeCell ref="E5:E6"/>
    <mergeCell ref="J5:J6"/>
    <mergeCell ref="K5:K6"/>
    <mergeCell ref="V5:V6"/>
    <mergeCell ref="W5:W6"/>
    <mergeCell ref="X5:X6"/>
    <mergeCell ref="Y5:Y6"/>
  </mergeCells>
  <phoneticPr fontId="15" type="noConversion"/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9"/>
  <sheetViews>
    <sheetView workbookViewId="0">
      <selection activeCell="C27" sqref="A1:XFD1048576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.5703125" bestFit="1" customWidth="1"/>
    <col min="8" max="8" width="12.85546875" bestFit="1" customWidth="1"/>
    <col min="9" max="9" width="10.7109375" bestFit="1" customWidth="1"/>
  </cols>
  <sheetData>
    <row r="1" spans="1:9" x14ac:dyDescent="0.25">
      <c r="A1" s="189" t="s">
        <v>29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25">
      <c r="A2" s="189" t="s">
        <v>30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25">
      <c r="A3" s="189" t="s">
        <v>2</v>
      </c>
      <c r="B3" s="189"/>
      <c r="C3" s="189"/>
      <c r="D3" s="189"/>
      <c r="E3" s="189"/>
      <c r="F3" s="189"/>
      <c r="G3" s="189"/>
      <c r="H3" s="189"/>
      <c r="I3" s="189"/>
    </row>
    <row r="4" spans="1:9" x14ac:dyDescent="0.25">
      <c r="A4" s="15"/>
      <c r="B4" s="31"/>
      <c r="C4" s="31"/>
      <c r="D4" s="15"/>
      <c r="E4" s="15"/>
      <c r="F4" s="15"/>
      <c r="G4" s="15"/>
      <c r="H4" s="15"/>
      <c r="I4" s="15"/>
    </row>
    <row r="5" spans="1:9" x14ac:dyDescent="0.25">
      <c r="A5" s="197" t="s">
        <v>31</v>
      </c>
      <c r="B5" s="193" t="s">
        <v>5</v>
      </c>
      <c r="C5" s="194"/>
      <c r="D5" s="197" t="s">
        <v>6</v>
      </c>
      <c r="E5" s="202"/>
      <c r="F5" s="202"/>
      <c r="G5" s="202"/>
      <c r="H5" s="202"/>
      <c r="I5" s="198"/>
    </row>
    <row r="6" spans="1:9" x14ac:dyDescent="0.25">
      <c r="A6" s="199"/>
      <c r="B6" s="185"/>
      <c r="C6" s="201"/>
      <c r="D6" s="197" t="s">
        <v>8</v>
      </c>
      <c r="E6" s="198"/>
      <c r="F6" s="197" t="s">
        <v>9</v>
      </c>
      <c r="G6" s="198"/>
      <c r="H6" s="197" t="s">
        <v>10</v>
      </c>
      <c r="I6" s="198"/>
    </row>
    <row r="7" spans="1:9" x14ac:dyDescent="0.25">
      <c r="A7" s="98"/>
      <c r="B7" s="116">
        <v>46023</v>
      </c>
      <c r="C7" s="117">
        <v>45658</v>
      </c>
      <c r="D7" s="116">
        <v>46023</v>
      </c>
      <c r="E7" s="117">
        <v>45658</v>
      </c>
      <c r="F7" s="116">
        <v>46023</v>
      </c>
      <c r="G7" s="117">
        <v>45658</v>
      </c>
      <c r="H7" s="116">
        <v>46023</v>
      </c>
      <c r="I7" s="117">
        <v>45658</v>
      </c>
    </row>
    <row r="8" spans="1:9" x14ac:dyDescent="0.25">
      <c r="A8" s="86" t="s">
        <v>32</v>
      </c>
      <c r="B8" s="113">
        <v>104121.080029</v>
      </c>
      <c r="C8" s="50">
        <v>87947.792496999988</v>
      </c>
      <c r="D8" s="91">
        <v>4365.6454299999996</v>
      </c>
      <c r="E8" s="50">
        <v>3541.38454</v>
      </c>
      <c r="F8" s="51">
        <v>8560.5031999999992</v>
      </c>
      <c r="G8" s="52">
        <v>5179.9658899999995</v>
      </c>
      <c r="H8" s="51">
        <v>12926.14863</v>
      </c>
      <c r="I8" s="50">
        <v>8721.3504299999986</v>
      </c>
    </row>
    <row r="9" spans="1:9" x14ac:dyDescent="0.25">
      <c r="A9" s="86" t="s">
        <v>33</v>
      </c>
      <c r="B9" s="113">
        <v>21075.051729999999</v>
      </c>
      <c r="C9" s="50">
        <v>21317.72768</v>
      </c>
      <c r="D9" s="91">
        <v>224.95124999999999</v>
      </c>
      <c r="E9" s="50">
        <v>228.78450000000001</v>
      </c>
      <c r="F9" s="51">
        <v>134.92054000000002</v>
      </c>
      <c r="G9" s="52">
        <v>51.31906</v>
      </c>
      <c r="H9" s="51">
        <v>359.87179000000003</v>
      </c>
      <c r="I9" s="50">
        <v>280.10356000000002</v>
      </c>
    </row>
    <row r="10" spans="1:9" x14ac:dyDescent="0.25">
      <c r="A10" s="86" t="s">
        <v>34</v>
      </c>
      <c r="B10" s="113">
        <v>1919.57945</v>
      </c>
      <c r="C10" s="50">
        <v>3238.25135</v>
      </c>
      <c r="D10" s="91">
        <v>3588.1636469999999</v>
      </c>
      <c r="E10" s="50">
        <v>3973.6339330000001</v>
      </c>
      <c r="F10" s="51">
        <v>11.16348</v>
      </c>
      <c r="G10" s="52">
        <v>0</v>
      </c>
      <c r="H10" s="51">
        <v>3599.327127</v>
      </c>
      <c r="I10" s="50">
        <v>3973.6339330000001</v>
      </c>
    </row>
    <row r="11" spans="1:9" x14ac:dyDescent="0.25">
      <c r="A11" s="86" t="s">
        <v>35</v>
      </c>
      <c r="B11" s="113">
        <v>8313.4518200000002</v>
      </c>
      <c r="C11" s="50">
        <v>11717.05617</v>
      </c>
      <c r="D11" s="91">
        <v>4947.1198830000003</v>
      </c>
      <c r="E11" s="50">
        <v>2123.2219770000002</v>
      </c>
      <c r="F11" s="51">
        <v>44.384999999999998</v>
      </c>
      <c r="G11" s="52">
        <v>51.419260000000001</v>
      </c>
      <c r="H11" s="51">
        <v>4991.5048830000005</v>
      </c>
      <c r="I11" s="50">
        <v>2174.6412370000003</v>
      </c>
    </row>
    <row r="12" spans="1:9" x14ac:dyDescent="0.25">
      <c r="A12" s="86" t="s">
        <v>36</v>
      </c>
      <c r="B12" s="113">
        <v>2446.7707500000001</v>
      </c>
      <c r="C12" s="50">
        <v>2855.6409600000002</v>
      </c>
      <c r="D12" s="91">
        <v>0</v>
      </c>
      <c r="E12" s="50">
        <v>0</v>
      </c>
      <c r="F12" s="51">
        <v>0</v>
      </c>
      <c r="G12" s="52">
        <v>15.13125</v>
      </c>
      <c r="H12" s="51">
        <v>0</v>
      </c>
      <c r="I12" s="50">
        <v>15.13125</v>
      </c>
    </row>
    <row r="13" spans="1:9" x14ac:dyDescent="0.25">
      <c r="A13" s="86" t="s">
        <v>37</v>
      </c>
      <c r="B13" s="113">
        <v>2088.2011499999999</v>
      </c>
      <c r="C13" s="50">
        <v>4750.0328399999999</v>
      </c>
      <c r="D13" s="91">
        <v>182.43849</v>
      </c>
      <c r="E13" s="50">
        <v>241.97492000000003</v>
      </c>
      <c r="F13" s="51">
        <v>2.0175000000000001</v>
      </c>
      <c r="G13" s="52">
        <v>0</v>
      </c>
      <c r="H13" s="51">
        <v>184.45599000000001</v>
      </c>
      <c r="I13" s="50">
        <v>241.97492000000003</v>
      </c>
    </row>
    <row r="14" spans="1:9" x14ac:dyDescent="0.25">
      <c r="A14" s="86" t="s">
        <v>38</v>
      </c>
      <c r="B14" s="113">
        <v>17765.377510000002</v>
      </c>
      <c r="C14" s="50">
        <v>18631.373680000001</v>
      </c>
      <c r="D14" s="91">
        <v>1711.51118</v>
      </c>
      <c r="E14" s="50">
        <v>1868.2377099999999</v>
      </c>
      <c r="F14" s="51">
        <v>2253.7081800000001</v>
      </c>
      <c r="G14" s="52">
        <v>3298.9893900000002</v>
      </c>
      <c r="H14" s="51">
        <v>3965.2193600000001</v>
      </c>
      <c r="I14" s="50">
        <v>5167.2271000000001</v>
      </c>
    </row>
    <row r="15" spans="1:9" x14ac:dyDescent="0.25">
      <c r="A15" s="86" t="s">
        <v>39</v>
      </c>
      <c r="B15" s="113">
        <v>10160.264630000001</v>
      </c>
      <c r="C15" s="50">
        <v>6923.9723600000007</v>
      </c>
      <c r="D15" s="91">
        <v>3823.4581200000002</v>
      </c>
      <c r="E15" s="50">
        <v>4282.7581200000004</v>
      </c>
      <c r="F15" s="51">
        <v>83.491410000000002</v>
      </c>
      <c r="G15" s="52">
        <v>64.346869999999996</v>
      </c>
      <c r="H15" s="51">
        <v>3906.9495300000003</v>
      </c>
      <c r="I15" s="50">
        <v>4347.1049900000007</v>
      </c>
    </row>
    <row r="16" spans="1:9" x14ac:dyDescent="0.25">
      <c r="A16" s="86" t="s">
        <v>40</v>
      </c>
      <c r="B16" s="113">
        <v>1572.82455</v>
      </c>
      <c r="C16" s="50">
        <v>3481.2240099999999</v>
      </c>
      <c r="D16" s="91">
        <v>94.325639999999993</v>
      </c>
      <c r="E16" s="50">
        <v>0</v>
      </c>
      <c r="F16" s="51">
        <v>0</v>
      </c>
      <c r="G16" s="52">
        <v>13.4236</v>
      </c>
      <c r="H16" s="51">
        <v>94.325639999999993</v>
      </c>
      <c r="I16" s="50">
        <v>13.4236</v>
      </c>
    </row>
    <row r="17" spans="1:13" x14ac:dyDescent="0.25">
      <c r="A17" s="86" t="s">
        <v>41</v>
      </c>
      <c r="B17" s="113">
        <v>145.77161999999998</v>
      </c>
      <c r="C17" s="50">
        <v>0</v>
      </c>
      <c r="D17" s="91">
        <v>0</v>
      </c>
      <c r="E17" s="50">
        <v>0</v>
      </c>
      <c r="F17" s="51">
        <v>139.65167000000002</v>
      </c>
      <c r="G17" s="52">
        <v>0</v>
      </c>
      <c r="H17" s="51">
        <v>139.65167000000002</v>
      </c>
      <c r="I17" s="50">
        <v>0</v>
      </c>
    </row>
    <row r="18" spans="1:13" x14ac:dyDescent="0.25">
      <c r="A18" s="86" t="s">
        <v>42</v>
      </c>
      <c r="B18" s="113">
        <v>77768.496849999996</v>
      </c>
      <c r="C18" s="50">
        <v>51808.729310000002</v>
      </c>
      <c r="D18" s="91">
        <v>0</v>
      </c>
      <c r="E18" s="50">
        <v>23.164529999999999</v>
      </c>
      <c r="F18" s="51">
        <v>19.051099999999998</v>
      </c>
      <c r="G18" s="52">
        <v>33.927750000000003</v>
      </c>
      <c r="H18" s="51">
        <v>19.051099999999998</v>
      </c>
      <c r="I18" s="50">
        <v>57.092280000000002</v>
      </c>
    </row>
    <row r="19" spans="1:13" x14ac:dyDescent="0.25">
      <c r="A19" s="86" t="s">
        <v>43</v>
      </c>
      <c r="B19" s="113">
        <v>23658.884730000002</v>
      </c>
      <c r="C19" s="50">
        <v>29895.632530000003</v>
      </c>
      <c r="D19" s="91">
        <v>585.39751999999999</v>
      </c>
      <c r="E19" s="50">
        <v>1039.8515520000001</v>
      </c>
      <c r="F19" s="51">
        <v>118.55566</v>
      </c>
      <c r="G19" s="52">
        <v>217.06832999999997</v>
      </c>
      <c r="H19" s="51">
        <v>703.95317999999997</v>
      </c>
      <c r="I19" s="50">
        <v>1256.9198820000001</v>
      </c>
    </row>
    <row r="20" spans="1:13" x14ac:dyDescent="0.25">
      <c r="A20" s="99" t="s">
        <v>25</v>
      </c>
      <c r="B20" s="92">
        <v>271035.75481900002</v>
      </c>
      <c r="C20" s="92">
        <v>242567.433387</v>
      </c>
      <c r="D20" s="114">
        <v>19523.011159999998</v>
      </c>
      <c r="E20" s="114">
        <v>17323.011782000001</v>
      </c>
      <c r="F20" s="92">
        <v>11367.447739999998</v>
      </c>
      <c r="G20" s="92">
        <v>8925.5913999999993</v>
      </c>
      <c r="H20" s="92">
        <v>30890.458899999998</v>
      </c>
      <c r="I20" s="92">
        <v>26248.603181999999</v>
      </c>
    </row>
    <row r="21" spans="1:13" s="2" customFormat="1" x14ac:dyDescent="0.25">
      <c r="A21" s="1" t="s">
        <v>26</v>
      </c>
      <c r="B21" s="1"/>
      <c r="C21" s="22"/>
      <c r="D21" s="22"/>
      <c r="E21" s="23"/>
      <c r="F21" s="23"/>
      <c r="G21" s="23"/>
      <c r="H21" s="23"/>
      <c r="I21" s="23"/>
      <c r="J21"/>
      <c r="K21"/>
      <c r="L21"/>
      <c r="M21"/>
    </row>
    <row r="22" spans="1:13" x14ac:dyDescent="0.25">
      <c r="A22" s="1" t="s">
        <v>27</v>
      </c>
      <c r="B22" s="1"/>
      <c r="C22" s="24"/>
      <c r="D22" s="24"/>
      <c r="E22" s="24"/>
      <c r="F22" s="24"/>
      <c r="G22" s="24"/>
      <c r="H22" s="24"/>
      <c r="I22" s="24"/>
    </row>
    <row r="23" spans="1:13" x14ac:dyDescent="0.25">
      <c r="C23" s="81"/>
      <c r="D23" s="81"/>
      <c r="E23" s="81"/>
      <c r="F23" s="81"/>
      <c r="G23" s="81"/>
      <c r="H23" s="81"/>
      <c r="I23" s="81"/>
    </row>
    <row r="24" spans="1:13" x14ac:dyDescent="0.25">
      <c r="C24" s="5"/>
      <c r="D24" s="5"/>
      <c r="E24" s="5"/>
      <c r="F24" s="5"/>
      <c r="G24" s="5"/>
      <c r="H24" s="5"/>
      <c r="I24" s="5"/>
    </row>
    <row r="25" spans="1:13" x14ac:dyDescent="0.25">
      <c r="C25" s="5"/>
      <c r="D25" s="5"/>
      <c r="E25" s="5"/>
      <c r="F25" s="5"/>
      <c r="G25" s="5"/>
      <c r="H25" s="5"/>
      <c r="I25" s="5"/>
    </row>
    <row r="26" spans="1:13" x14ac:dyDescent="0.25">
      <c r="C26" s="5"/>
      <c r="D26" s="5"/>
      <c r="E26" s="5"/>
      <c r="F26" s="5"/>
      <c r="G26" s="5"/>
      <c r="H26" s="5"/>
      <c r="I26" s="5"/>
    </row>
    <row r="29" spans="1:13" x14ac:dyDescent="0.25">
      <c r="A29" s="25"/>
      <c r="B29" s="25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G25" sqref="A1:XFD1048576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bestFit="1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9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189" t="s">
        <v>44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x14ac:dyDescent="0.25">
      <c r="A2" s="189" t="s">
        <v>45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x14ac:dyDescent="0.25">
      <c r="A3" s="189" t="s">
        <v>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5">
      <c r="A4" s="15"/>
      <c r="B4" s="15"/>
      <c r="C4" s="15"/>
      <c r="D4" s="15"/>
      <c r="E4" s="15"/>
      <c r="F4" s="15"/>
      <c r="G4" s="15"/>
      <c r="H4" s="15"/>
      <c r="I4" s="15"/>
      <c r="J4" s="31"/>
    </row>
    <row r="5" spans="1:11" x14ac:dyDescent="0.25">
      <c r="A5" s="192" t="s">
        <v>4</v>
      </c>
      <c r="B5" s="193" t="s">
        <v>5</v>
      </c>
      <c r="C5" s="194"/>
      <c r="D5" s="199" t="s">
        <v>6</v>
      </c>
      <c r="E5" s="200"/>
      <c r="F5" s="200"/>
      <c r="G5" s="200"/>
      <c r="H5" s="200"/>
      <c r="I5" s="200"/>
      <c r="J5" s="193" t="s">
        <v>7</v>
      </c>
      <c r="K5" s="194"/>
    </row>
    <row r="6" spans="1:11" x14ac:dyDescent="0.25">
      <c r="A6" s="192"/>
      <c r="B6" s="195"/>
      <c r="C6" s="196"/>
      <c r="D6" s="199" t="s">
        <v>8</v>
      </c>
      <c r="E6" s="203"/>
      <c r="F6" s="199" t="s">
        <v>9</v>
      </c>
      <c r="G6" s="203"/>
      <c r="H6" s="199" t="s">
        <v>10</v>
      </c>
      <c r="I6" s="200"/>
      <c r="J6" s="195"/>
      <c r="K6" s="196"/>
    </row>
    <row r="7" spans="1:11" x14ac:dyDescent="0.25">
      <c r="A7" s="94"/>
      <c r="B7" s="116">
        <v>46023</v>
      </c>
      <c r="C7" s="117">
        <v>45658</v>
      </c>
      <c r="D7" s="116">
        <v>46023</v>
      </c>
      <c r="E7" s="117">
        <v>45658</v>
      </c>
      <c r="F7" s="116">
        <v>46023</v>
      </c>
      <c r="G7" s="117">
        <v>45658</v>
      </c>
      <c r="H7" s="116">
        <v>46023</v>
      </c>
      <c r="I7" s="117">
        <v>45658</v>
      </c>
      <c r="J7" s="116">
        <v>46023</v>
      </c>
      <c r="K7" s="117">
        <v>45658</v>
      </c>
    </row>
    <row r="8" spans="1:11" x14ac:dyDescent="0.25">
      <c r="A8" s="86" t="s">
        <v>11</v>
      </c>
      <c r="B8" s="111">
        <v>709.50774000000001</v>
      </c>
      <c r="C8" s="120">
        <v>786.48900000000003</v>
      </c>
      <c r="D8" s="119">
        <v>2919.2069100000003</v>
      </c>
      <c r="E8" s="50">
        <v>3594.5691400000001</v>
      </c>
      <c r="F8" s="111">
        <v>0</v>
      </c>
      <c r="G8" s="50">
        <v>0</v>
      </c>
      <c r="H8" s="52">
        <v>2919.2069100000003</v>
      </c>
      <c r="I8" s="52">
        <v>3594.5691400000001</v>
      </c>
      <c r="J8" s="87">
        <v>2209.6991700000003</v>
      </c>
      <c r="K8" s="88">
        <v>2808.08014</v>
      </c>
    </row>
    <row r="9" spans="1:11" x14ac:dyDescent="0.25">
      <c r="A9" s="86" t="s">
        <v>12</v>
      </c>
      <c r="B9" s="111">
        <v>7934.4377199999999</v>
      </c>
      <c r="C9" s="120">
        <v>4360.1950199999992</v>
      </c>
      <c r="D9" s="119">
        <v>51.966760000000001</v>
      </c>
      <c r="E9" s="50">
        <v>171.88817</v>
      </c>
      <c r="F9" s="111">
        <v>0</v>
      </c>
      <c r="G9" s="50">
        <v>0</v>
      </c>
      <c r="H9" s="52">
        <v>51.966760000000001</v>
      </c>
      <c r="I9" s="52">
        <v>171.88817</v>
      </c>
      <c r="J9" s="87">
        <v>-7882.4709599999996</v>
      </c>
      <c r="K9" s="88">
        <v>-4188.306849999999</v>
      </c>
    </row>
    <row r="10" spans="1:11" x14ac:dyDescent="0.25">
      <c r="A10" s="86" t="s">
        <v>13</v>
      </c>
      <c r="B10" s="111">
        <v>0</v>
      </c>
      <c r="C10" s="120">
        <v>0</v>
      </c>
      <c r="D10" s="119">
        <v>0</v>
      </c>
      <c r="E10" s="50">
        <v>0</v>
      </c>
      <c r="F10" s="111">
        <v>0</v>
      </c>
      <c r="G10" s="50">
        <v>0</v>
      </c>
      <c r="H10" s="52">
        <v>0</v>
      </c>
      <c r="I10" s="52">
        <v>0</v>
      </c>
      <c r="J10" s="87">
        <v>0</v>
      </c>
      <c r="K10" s="88">
        <v>0</v>
      </c>
    </row>
    <row r="11" spans="1:11" x14ac:dyDescent="0.25">
      <c r="A11" s="86" t="s">
        <v>14</v>
      </c>
      <c r="B11" s="111">
        <v>0</v>
      </c>
      <c r="C11" s="120">
        <v>0</v>
      </c>
      <c r="D11" s="119">
        <v>0</v>
      </c>
      <c r="E11" s="50">
        <v>0</v>
      </c>
      <c r="F11" s="111">
        <v>0</v>
      </c>
      <c r="G11" s="50">
        <v>0</v>
      </c>
      <c r="H11" s="52">
        <v>0</v>
      </c>
      <c r="I11" s="52">
        <v>0</v>
      </c>
      <c r="J11" s="87">
        <v>0</v>
      </c>
      <c r="K11" s="88">
        <v>0</v>
      </c>
    </row>
    <row r="12" spans="1:11" x14ac:dyDescent="0.25">
      <c r="A12" s="86" t="s">
        <v>15</v>
      </c>
      <c r="B12" s="111">
        <v>0</v>
      </c>
      <c r="C12" s="120">
        <v>0</v>
      </c>
      <c r="D12" s="119">
        <v>306.57324999999997</v>
      </c>
      <c r="E12" s="50">
        <v>236.66788</v>
      </c>
      <c r="F12" s="111">
        <v>0</v>
      </c>
      <c r="G12" s="50">
        <v>0</v>
      </c>
      <c r="H12" s="52">
        <v>306.57324999999997</v>
      </c>
      <c r="I12" s="52">
        <v>236.66788</v>
      </c>
      <c r="J12" s="87">
        <v>306.57324999999997</v>
      </c>
      <c r="K12" s="88">
        <v>236.66788</v>
      </c>
    </row>
    <row r="13" spans="1:11" x14ac:dyDescent="0.25">
      <c r="A13" s="86" t="s">
        <v>16</v>
      </c>
      <c r="B13" s="111">
        <v>1053.0933500000001</v>
      </c>
      <c r="C13" s="120">
        <v>1146.93397</v>
      </c>
      <c r="D13" s="119">
        <v>219.77289000000002</v>
      </c>
      <c r="E13" s="50">
        <v>0</v>
      </c>
      <c r="F13" s="111">
        <v>0</v>
      </c>
      <c r="G13" s="50">
        <v>0</v>
      </c>
      <c r="H13" s="52">
        <v>219.77289000000002</v>
      </c>
      <c r="I13" s="52">
        <v>0</v>
      </c>
      <c r="J13" s="87">
        <v>-833.32046000000014</v>
      </c>
      <c r="K13" s="88">
        <v>-1146.93397</v>
      </c>
    </row>
    <row r="14" spans="1:11" x14ac:dyDescent="0.25">
      <c r="A14" s="86" t="s">
        <v>17</v>
      </c>
      <c r="B14" s="111">
        <v>137.76738</v>
      </c>
      <c r="C14" s="120">
        <v>409.56887</v>
      </c>
      <c r="D14" s="119">
        <v>325.93831</v>
      </c>
      <c r="E14" s="50">
        <v>279.63292999999999</v>
      </c>
      <c r="F14" s="111">
        <v>83.491410000000002</v>
      </c>
      <c r="G14" s="50">
        <v>46.726790000000001</v>
      </c>
      <c r="H14" s="52">
        <v>409.42971999999997</v>
      </c>
      <c r="I14" s="52">
        <v>326.35971999999998</v>
      </c>
      <c r="J14" s="87">
        <v>271.66233999999997</v>
      </c>
      <c r="K14" s="88">
        <v>-83.209150000000022</v>
      </c>
    </row>
    <row r="15" spans="1:11" x14ac:dyDescent="0.25">
      <c r="A15" s="86" t="s">
        <v>18</v>
      </c>
      <c r="B15" s="111">
        <v>85.017759999999996</v>
      </c>
      <c r="C15" s="120">
        <v>9.14771</v>
      </c>
      <c r="D15" s="119">
        <v>0</v>
      </c>
      <c r="E15" s="50">
        <v>0</v>
      </c>
      <c r="F15" s="111">
        <v>0</v>
      </c>
      <c r="G15" s="50">
        <v>9.207889999999999</v>
      </c>
      <c r="H15" s="52">
        <v>0</v>
      </c>
      <c r="I15" s="52">
        <v>9.207889999999999</v>
      </c>
      <c r="J15" s="87">
        <v>-85.017759999999996</v>
      </c>
      <c r="K15" s="88">
        <v>6.0179999999999012E-2</v>
      </c>
    </row>
    <row r="16" spans="1:11" x14ac:dyDescent="0.25">
      <c r="A16" s="86" t="s">
        <v>19</v>
      </c>
      <c r="B16" s="111">
        <v>240.44067999999999</v>
      </c>
      <c r="C16" s="120">
        <v>211.63779</v>
      </c>
      <c r="D16" s="119">
        <v>0</v>
      </c>
      <c r="E16" s="50">
        <v>0</v>
      </c>
      <c r="F16" s="111">
        <v>0</v>
      </c>
      <c r="G16" s="50">
        <v>8.4121900000000007</v>
      </c>
      <c r="H16" s="52">
        <v>0</v>
      </c>
      <c r="I16" s="52">
        <v>8.4121900000000007</v>
      </c>
      <c r="J16" s="87">
        <v>-240.44067999999999</v>
      </c>
      <c r="K16" s="88">
        <v>-203.22559999999999</v>
      </c>
    </row>
    <row r="17" spans="1:11" x14ac:dyDescent="0.25">
      <c r="A17" s="86" t="s">
        <v>20</v>
      </c>
      <c r="B17" s="111">
        <v>0</v>
      </c>
      <c r="C17" s="120">
        <v>0</v>
      </c>
      <c r="D17" s="119">
        <v>0</v>
      </c>
      <c r="E17" s="50">
        <v>0</v>
      </c>
      <c r="F17" s="111">
        <v>0</v>
      </c>
      <c r="G17" s="50">
        <v>0</v>
      </c>
      <c r="H17" s="52">
        <v>0</v>
      </c>
      <c r="I17" s="52">
        <v>0</v>
      </c>
      <c r="J17" s="87">
        <v>0</v>
      </c>
      <c r="K17" s="88">
        <v>0</v>
      </c>
    </row>
    <row r="18" spans="1:11" x14ac:dyDescent="0.25">
      <c r="A18" s="86" t="s">
        <v>21</v>
      </c>
      <c r="B18" s="111">
        <v>0</v>
      </c>
      <c r="C18" s="120">
        <v>0</v>
      </c>
      <c r="D18" s="119">
        <v>0</v>
      </c>
      <c r="E18" s="50">
        <v>0</v>
      </c>
      <c r="F18" s="111">
        <v>0</v>
      </c>
      <c r="G18" s="50">
        <v>0</v>
      </c>
      <c r="H18" s="52">
        <v>0</v>
      </c>
      <c r="I18" s="52">
        <v>0</v>
      </c>
      <c r="J18" s="87" t="s">
        <v>22</v>
      </c>
      <c r="K18" s="88" t="s">
        <v>22</v>
      </c>
    </row>
    <row r="19" spans="1:11" x14ac:dyDescent="0.25">
      <c r="A19" s="86" t="s">
        <v>23</v>
      </c>
      <c r="B19" s="111">
        <v>0</v>
      </c>
      <c r="C19" s="120">
        <v>0</v>
      </c>
      <c r="D19" s="119">
        <v>0</v>
      </c>
      <c r="E19" s="50">
        <v>0</v>
      </c>
      <c r="F19" s="111">
        <v>0</v>
      </c>
      <c r="G19" s="50">
        <v>0</v>
      </c>
      <c r="H19" s="52">
        <v>0</v>
      </c>
      <c r="I19" s="52">
        <v>0</v>
      </c>
      <c r="J19" s="87">
        <v>0</v>
      </c>
      <c r="K19" s="88">
        <v>0</v>
      </c>
    </row>
    <row r="20" spans="1:11" x14ac:dyDescent="0.25">
      <c r="A20" s="86" t="s">
        <v>24</v>
      </c>
      <c r="B20" s="111">
        <v>0</v>
      </c>
      <c r="C20" s="120">
        <v>0</v>
      </c>
      <c r="D20" s="119">
        <v>0</v>
      </c>
      <c r="E20" s="50">
        <v>0</v>
      </c>
      <c r="F20" s="111">
        <v>0</v>
      </c>
      <c r="G20" s="50">
        <v>0</v>
      </c>
      <c r="H20" s="52">
        <v>0</v>
      </c>
      <c r="I20" s="52">
        <v>0</v>
      </c>
      <c r="J20" s="123">
        <v>0</v>
      </c>
      <c r="K20" s="89">
        <v>0</v>
      </c>
    </row>
    <row r="21" spans="1:11" x14ac:dyDescent="0.25">
      <c r="A21" s="93" t="s">
        <v>25</v>
      </c>
      <c r="B21" s="112">
        <v>10160.264629999998</v>
      </c>
      <c r="C21" s="90">
        <v>6923.9723599999988</v>
      </c>
      <c r="D21" s="90">
        <v>3823.4581200000002</v>
      </c>
      <c r="E21" s="90">
        <v>4282.7581200000004</v>
      </c>
      <c r="F21" s="90">
        <v>83.491410000000002</v>
      </c>
      <c r="G21" s="90">
        <v>64.346869999999996</v>
      </c>
      <c r="H21" s="90">
        <v>3906.9495300000003</v>
      </c>
      <c r="I21" s="90">
        <v>4347.1049899999998</v>
      </c>
      <c r="J21" s="95">
        <v>-6253.315099999998</v>
      </c>
      <c r="K21" s="96">
        <v>-2576.867369999999</v>
      </c>
    </row>
    <row r="22" spans="1:11" x14ac:dyDescent="0.25">
      <c r="A22" s="1" t="s">
        <v>26</v>
      </c>
      <c r="B22" s="1"/>
    </row>
    <row r="23" spans="1:11" x14ac:dyDescent="0.25">
      <c r="A23" s="1" t="s">
        <v>27</v>
      </c>
      <c r="B23" s="1"/>
    </row>
    <row r="24" spans="1:11" x14ac:dyDescent="0.25">
      <c r="A24" s="1" t="s">
        <v>46</v>
      </c>
      <c r="B24" s="1"/>
    </row>
    <row r="25" spans="1:11" x14ac:dyDescent="0.25"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5">
      <c r="C26" s="64"/>
      <c r="D26" s="64"/>
      <c r="E26" s="64"/>
      <c r="F26" s="64"/>
      <c r="G26" s="64"/>
      <c r="H26" s="64"/>
      <c r="I26" s="64"/>
      <c r="J26" s="64"/>
    </row>
    <row r="27" spans="1:11" x14ac:dyDescent="0.25">
      <c r="C27" s="5"/>
      <c r="D27" s="5"/>
      <c r="E27" s="5"/>
      <c r="F27" s="5"/>
      <c r="G27" s="5"/>
      <c r="H27" s="5"/>
      <c r="I27" s="5"/>
      <c r="J27" s="5"/>
      <c r="K27" s="5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8"/>
  <sheetViews>
    <sheetView workbookViewId="0">
      <selection activeCell="D30" sqref="A1:XFD1048576"/>
    </sheetView>
  </sheetViews>
  <sheetFormatPr defaultRowHeight="15" x14ac:dyDescent="0.25"/>
  <cols>
    <col min="1" max="1" width="23.5703125" bestFit="1" customWidth="1"/>
    <col min="2" max="2" width="13.7109375" customWidth="1"/>
    <col min="3" max="3" width="12.7109375" bestFit="1" customWidth="1"/>
    <col min="4" max="4" width="12.7109375" customWidth="1"/>
    <col min="5" max="5" width="14.42578125" bestFit="1" customWidth="1"/>
    <col min="6" max="6" width="10.7109375" customWidth="1"/>
    <col min="7" max="7" width="11.7109375" bestFit="1" customWidth="1"/>
    <col min="8" max="8" width="12.140625" bestFit="1" customWidth="1"/>
    <col min="9" max="9" width="14.42578125" bestFit="1" customWidth="1"/>
  </cols>
  <sheetData>
    <row r="1" spans="1:9" x14ac:dyDescent="0.25">
      <c r="A1" s="189" t="s">
        <v>47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25">
      <c r="A2" s="189" t="s">
        <v>48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25">
      <c r="A3" s="189" t="s">
        <v>2</v>
      </c>
      <c r="B3" s="189"/>
      <c r="C3" s="189"/>
      <c r="D3" s="189"/>
      <c r="E3" s="189"/>
      <c r="F3" s="189"/>
      <c r="G3" s="189"/>
      <c r="H3" s="189"/>
      <c r="I3" s="189"/>
    </row>
    <row r="4" spans="1:9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92" t="s">
        <v>4</v>
      </c>
      <c r="B5" s="193" t="s">
        <v>5</v>
      </c>
      <c r="C5" s="194"/>
      <c r="D5" s="197" t="s">
        <v>6</v>
      </c>
      <c r="E5" s="202"/>
      <c r="F5" s="202"/>
      <c r="G5" s="202"/>
      <c r="H5" s="202"/>
      <c r="I5" s="198"/>
    </row>
    <row r="6" spans="1:9" x14ac:dyDescent="0.25">
      <c r="A6" s="192"/>
      <c r="B6" s="195"/>
      <c r="C6" s="196"/>
      <c r="D6" s="199" t="s">
        <v>8</v>
      </c>
      <c r="E6" s="203"/>
      <c r="F6" s="199" t="s">
        <v>9</v>
      </c>
      <c r="G6" s="203"/>
      <c r="H6" s="199" t="s">
        <v>10</v>
      </c>
      <c r="I6" s="203"/>
    </row>
    <row r="7" spans="1:9" x14ac:dyDescent="0.25">
      <c r="A7" s="26"/>
      <c r="B7" s="116">
        <v>46023</v>
      </c>
      <c r="C7" s="117">
        <v>45658</v>
      </c>
      <c r="D7" s="116">
        <v>46023</v>
      </c>
      <c r="E7" s="117">
        <v>45658</v>
      </c>
      <c r="F7" s="116">
        <v>46023</v>
      </c>
      <c r="G7" s="117">
        <v>45658</v>
      </c>
      <c r="H7" s="116">
        <v>46023</v>
      </c>
      <c r="I7" s="117">
        <v>45658</v>
      </c>
    </row>
    <row r="8" spans="1:9" x14ac:dyDescent="0.25">
      <c r="A8" s="100" t="s">
        <v>49</v>
      </c>
      <c r="B8" s="51">
        <v>0</v>
      </c>
      <c r="C8" s="50">
        <v>0</v>
      </c>
      <c r="D8" s="51">
        <v>40.162980000000005</v>
      </c>
      <c r="E8" s="50">
        <v>130.22980999999999</v>
      </c>
      <c r="F8" s="51">
        <v>0</v>
      </c>
      <c r="G8" s="52">
        <v>0</v>
      </c>
      <c r="H8" s="51">
        <v>40.162980000000005</v>
      </c>
      <c r="I8" s="50">
        <v>130.22980999999999</v>
      </c>
    </row>
    <row r="9" spans="1:9" x14ac:dyDescent="0.25">
      <c r="A9" s="100" t="s">
        <v>50</v>
      </c>
      <c r="B9" s="51">
        <v>192.84726999999998</v>
      </c>
      <c r="C9" s="50">
        <v>197.10352</v>
      </c>
      <c r="D9" s="51">
        <v>627.40039000000002</v>
      </c>
      <c r="E9" s="50">
        <v>182.90926999999999</v>
      </c>
      <c r="F9" s="51">
        <v>0</v>
      </c>
      <c r="G9" s="52">
        <v>0</v>
      </c>
      <c r="H9" s="51">
        <v>627.40039000000002</v>
      </c>
      <c r="I9" s="50">
        <v>182.90926999999999</v>
      </c>
    </row>
    <row r="10" spans="1:9" x14ac:dyDescent="0.25">
      <c r="A10" s="100" t="s">
        <v>51</v>
      </c>
      <c r="B10" s="51">
        <v>0</v>
      </c>
      <c r="C10" s="50">
        <v>0</v>
      </c>
      <c r="D10" s="51">
        <v>188.65655999999998</v>
      </c>
      <c r="E10" s="50">
        <v>468.76059000000004</v>
      </c>
      <c r="F10" s="51">
        <v>0</v>
      </c>
      <c r="G10" s="52">
        <v>18.017810000000001</v>
      </c>
      <c r="H10" s="51">
        <v>188.65655999999998</v>
      </c>
      <c r="I10" s="50">
        <v>486.77840000000003</v>
      </c>
    </row>
    <row r="11" spans="1:9" x14ac:dyDescent="0.25">
      <c r="A11" s="100" t="s">
        <v>52</v>
      </c>
      <c r="B11" s="51">
        <v>174.44757999999999</v>
      </c>
      <c r="C11" s="50">
        <v>318.70004</v>
      </c>
      <c r="D11" s="51">
        <v>0</v>
      </c>
      <c r="E11" s="50">
        <v>0</v>
      </c>
      <c r="F11" s="51">
        <v>0</v>
      </c>
      <c r="G11" s="52">
        <v>0</v>
      </c>
      <c r="H11" s="51">
        <v>0</v>
      </c>
      <c r="I11" s="50">
        <v>0</v>
      </c>
    </row>
    <row r="12" spans="1:9" x14ac:dyDescent="0.25">
      <c r="A12" s="100" t="s">
        <v>53</v>
      </c>
      <c r="B12" s="51">
        <v>180.27688000000001</v>
      </c>
      <c r="C12" s="50">
        <v>133.59154999999998</v>
      </c>
      <c r="D12" s="51">
        <v>345.39605</v>
      </c>
      <c r="E12" s="50">
        <v>185.14093</v>
      </c>
      <c r="F12" s="51">
        <v>0</v>
      </c>
      <c r="G12" s="52">
        <v>0</v>
      </c>
      <c r="H12" s="51">
        <v>345.39605</v>
      </c>
      <c r="I12" s="50">
        <v>185.14093</v>
      </c>
    </row>
    <row r="13" spans="1:9" x14ac:dyDescent="0.25">
      <c r="A13" s="100" t="s">
        <v>54</v>
      </c>
      <c r="B13" s="51">
        <v>0</v>
      </c>
      <c r="C13" s="50">
        <v>0</v>
      </c>
      <c r="D13" s="51">
        <v>0</v>
      </c>
      <c r="E13" s="50">
        <v>0</v>
      </c>
      <c r="F13" s="51">
        <v>0</v>
      </c>
      <c r="G13" s="52">
        <v>0</v>
      </c>
      <c r="H13" s="51">
        <v>0</v>
      </c>
      <c r="I13" s="50">
        <v>0</v>
      </c>
    </row>
    <row r="14" spans="1:9" x14ac:dyDescent="0.25">
      <c r="A14" s="100" t="s">
        <v>55</v>
      </c>
      <c r="B14" s="51">
        <v>1041.79746</v>
      </c>
      <c r="C14" s="50">
        <v>957.38688999999999</v>
      </c>
      <c r="D14" s="51">
        <v>1354.0828300000001</v>
      </c>
      <c r="E14" s="50">
        <v>1016.08597</v>
      </c>
      <c r="F14" s="51">
        <v>0</v>
      </c>
      <c r="G14" s="52">
        <v>0</v>
      </c>
      <c r="H14" s="51">
        <v>1354.0828300000001</v>
      </c>
      <c r="I14" s="50">
        <v>1016.08597</v>
      </c>
    </row>
    <row r="15" spans="1:9" x14ac:dyDescent="0.25">
      <c r="A15" s="100" t="s">
        <v>56</v>
      </c>
      <c r="B15" s="51">
        <v>81.450519999999997</v>
      </c>
      <c r="C15" s="50">
        <v>78.711730000000003</v>
      </c>
      <c r="D15" s="51">
        <v>68.207119999999989</v>
      </c>
      <c r="E15" s="50">
        <v>49.314999999999998</v>
      </c>
      <c r="F15" s="51">
        <v>0</v>
      </c>
      <c r="G15" s="52">
        <v>0</v>
      </c>
      <c r="H15" s="51">
        <v>68.207119999999989</v>
      </c>
      <c r="I15" s="50">
        <v>49.314999999999998</v>
      </c>
    </row>
    <row r="16" spans="1:9" x14ac:dyDescent="0.25">
      <c r="A16" s="100" t="s">
        <v>57</v>
      </c>
      <c r="B16" s="51">
        <v>630.08945999999992</v>
      </c>
      <c r="C16" s="50">
        <v>168.02369000000002</v>
      </c>
      <c r="D16" s="51">
        <v>36.068669999999997</v>
      </c>
      <c r="E16" s="50">
        <v>556.96336999999994</v>
      </c>
      <c r="F16" s="51">
        <v>83.491410000000002</v>
      </c>
      <c r="G16" s="52">
        <v>46.329059999999998</v>
      </c>
      <c r="H16" s="51">
        <v>119.56008</v>
      </c>
      <c r="I16" s="50">
        <v>603.29242999999997</v>
      </c>
    </row>
    <row r="17" spans="1:10" x14ac:dyDescent="0.25">
      <c r="A17" s="100" t="s">
        <v>58</v>
      </c>
      <c r="B17" s="51">
        <v>0</v>
      </c>
      <c r="C17" s="50">
        <v>0</v>
      </c>
      <c r="D17" s="51">
        <v>0</v>
      </c>
      <c r="E17" s="50">
        <v>0</v>
      </c>
      <c r="F17" s="51">
        <v>0</v>
      </c>
      <c r="G17" s="52">
        <v>0</v>
      </c>
      <c r="H17" s="51">
        <v>0</v>
      </c>
      <c r="I17" s="50">
        <v>0</v>
      </c>
    </row>
    <row r="18" spans="1:10" x14ac:dyDescent="0.25">
      <c r="A18" s="100" t="s">
        <v>59</v>
      </c>
      <c r="B18" s="51">
        <v>0</v>
      </c>
      <c r="C18" s="50">
        <v>0</v>
      </c>
      <c r="D18" s="51">
        <v>183.0155</v>
      </c>
      <c r="E18" s="50">
        <v>201.08421999999999</v>
      </c>
      <c r="F18" s="51">
        <v>0</v>
      </c>
      <c r="G18" s="52">
        <v>0</v>
      </c>
      <c r="H18" s="51">
        <v>183.0155</v>
      </c>
      <c r="I18" s="50">
        <v>201.08421999999999</v>
      </c>
    </row>
    <row r="19" spans="1:10" x14ac:dyDescent="0.25">
      <c r="A19" s="100" t="s">
        <v>60</v>
      </c>
      <c r="B19" s="51">
        <v>7859.3554599999998</v>
      </c>
      <c r="C19" s="50">
        <v>5070.4549400000005</v>
      </c>
      <c r="D19" s="51">
        <v>942.10185000000001</v>
      </c>
      <c r="E19" s="50">
        <v>1492.2689599999999</v>
      </c>
      <c r="F19" s="51">
        <v>0</v>
      </c>
      <c r="G19" s="52">
        <v>0</v>
      </c>
      <c r="H19" s="51">
        <v>942.10185000000001</v>
      </c>
      <c r="I19" s="50">
        <v>1492.2689599999999</v>
      </c>
    </row>
    <row r="20" spans="1:10" x14ac:dyDescent="0.25">
      <c r="A20" s="100" t="s">
        <v>61</v>
      </c>
      <c r="B20" s="51">
        <v>0</v>
      </c>
      <c r="C20" s="50">
        <v>0</v>
      </c>
      <c r="D20" s="51">
        <v>38.366169999999997</v>
      </c>
      <c r="E20" s="50">
        <v>0</v>
      </c>
      <c r="F20" s="51">
        <v>0</v>
      </c>
      <c r="G20" s="52">
        <v>0</v>
      </c>
      <c r="H20" s="51">
        <v>38.366169999999997</v>
      </c>
      <c r="I20" s="50">
        <v>0</v>
      </c>
    </row>
    <row r="21" spans="1:10" x14ac:dyDescent="0.25">
      <c r="A21" s="100" t="s">
        <v>62</v>
      </c>
      <c r="B21" s="51">
        <v>0</v>
      </c>
      <c r="C21" s="50">
        <v>0</v>
      </c>
      <c r="D21" s="51">
        <v>0</v>
      </c>
      <c r="E21" s="50">
        <v>0</v>
      </c>
      <c r="F21" s="51">
        <v>0</v>
      </c>
      <c r="G21" s="52">
        <v>0</v>
      </c>
      <c r="H21" s="70">
        <v>0</v>
      </c>
      <c r="I21" s="55">
        <v>0</v>
      </c>
    </row>
    <row r="22" spans="1:10" x14ac:dyDescent="0.25">
      <c r="A22" s="101" t="s">
        <v>10</v>
      </c>
      <c r="B22" s="115">
        <v>56183.264629999998</v>
      </c>
      <c r="C22" s="102">
        <v>6923.9723600000007</v>
      </c>
      <c r="D22" s="102">
        <v>3823.4581199999998</v>
      </c>
      <c r="E22" s="102">
        <v>4282.7581200000004</v>
      </c>
      <c r="F22" s="102">
        <v>83.491410000000002</v>
      </c>
      <c r="G22" s="102">
        <v>64.346869999999996</v>
      </c>
      <c r="H22" s="102">
        <v>3906.9495299999999</v>
      </c>
      <c r="I22" s="102">
        <v>4347.1049899999998</v>
      </c>
    </row>
    <row r="23" spans="1:10" x14ac:dyDescent="0.25">
      <c r="A23" s="1" t="s">
        <v>27</v>
      </c>
      <c r="B23" s="1"/>
      <c r="C23" s="8"/>
      <c r="D23" s="8"/>
      <c r="E23" s="8"/>
      <c r="F23" s="8"/>
      <c r="G23" s="8"/>
      <c r="H23" s="8"/>
      <c r="I23" s="8"/>
    </row>
    <row r="24" spans="1:10" x14ac:dyDescent="0.25">
      <c r="A24" s="1" t="s">
        <v>26</v>
      </c>
      <c r="C24" s="18"/>
      <c r="D24" s="18"/>
      <c r="E24" s="18"/>
      <c r="F24" s="18"/>
      <c r="G24" s="18"/>
      <c r="H24" s="18"/>
      <c r="I24" s="18"/>
    </row>
    <row r="25" spans="1:10" x14ac:dyDescent="0.25">
      <c r="C25" s="83"/>
      <c r="D25" s="83"/>
      <c r="E25" s="83"/>
      <c r="F25" s="83"/>
      <c r="G25" s="83"/>
      <c r="H25" s="83"/>
      <c r="I25" s="83"/>
      <c r="J25" s="83"/>
    </row>
    <row r="26" spans="1:10" x14ac:dyDescent="0.25">
      <c r="C26" s="23"/>
      <c r="D26" s="23"/>
      <c r="E26" s="23"/>
      <c r="F26" s="23"/>
      <c r="G26" s="23"/>
      <c r="H26" s="23"/>
      <c r="I26" s="23"/>
    </row>
    <row r="28" spans="1:10" x14ac:dyDescent="0.25">
      <c r="C28" s="23"/>
      <c r="D28" s="23"/>
      <c r="E28" s="23"/>
      <c r="F28" s="23"/>
      <c r="G28" s="23"/>
      <c r="H28" s="23"/>
      <c r="I28" s="23"/>
    </row>
  </sheetData>
  <mergeCells count="9">
    <mergeCell ref="F6:G6"/>
    <mergeCell ref="H6:I6"/>
    <mergeCell ref="A1:I1"/>
    <mergeCell ref="A2:I2"/>
    <mergeCell ref="A3:I3"/>
    <mergeCell ref="A5:A6"/>
    <mergeCell ref="D6:E6"/>
    <mergeCell ref="B5:C6"/>
    <mergeCell ref="D5:I5"/>
  </mergeCells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6969-0642-4636-909F-E21B6CEF2CC2}">
  <dimension ref="A1:L32"/>
  <sheetViews>
    <sheetView topLeftCell="A4" workbookViewId="0">
      <selection activeCell="F29" sqref="A1:XFD1048576"/>
    </sheetView>
  </sheetViews>
  <sheetFormatPr defaultRowHeight="15" x14ac:dyDescent="0.25"/>
  <cols>
    <col min="1" max="1" width="44.28515625" customWidth="1"/>
    <col min="2" max="2" width="10.5703125" bestFit="1" customWidth="1"/>
    <col min="3" max="3" width="14.28515625" bestFit="1" customWidth="1"/>
    <col min="4" max="4" width="7.28515625" customWidth="1"/>
    <col min="5" max="5" width="10.5703125" bestFit="1" customWidth="1"/>
    <col min="6" max="6" width="14.28515625" bestFit="1" customWidth="1"/>
    <col min="7" max="7" width="6.85546875" customWidth="1"/>
    <col min="8" max="8" width="9.5703125" bestFit="1" customWidth="1"/>
    <col min="9" max="10" width="14.28515625" bestFit="1" customWidth="1"/>
    <col min="11" max="11" width="15.28515625" bestFit="1" customWidth="1"/>
    <col min="12" max="12" width="14.28515625" bestFit="1" customWidth="1"/>
  </cols>
  <sheetData>
    <row r="1" spans="1:12" x14ac:dyDescent="0.25">
      <c r="A1" s="189" t="s">
        <v>63</v>
      </c>
      <c r="B1" s="189"/>
      <c r="C1" s="189"/>
      <c r="D1" s="189"/>
      <c r="E1" s="189"/>
    </row>
    <row r="2" spans="1:12" x14ac:dyDescent="0.25">
      <c r="A2" s="205" t="s">
        <v>64</v>
      </c>
      <c r="B2" s="205"/>
      <c r="C2" s="205"/>
      <c r="D2" s="205"/>
      <c r="E2" s="205"/>
    </row>
    <row r="3" spans="1:12" x14ac:dyDescent="0.25">
      <c r="A3" s="189" t="s">
        <v>2</v>
      </c>
      <c r="B3" s="189"/>
      <c r="C3" s="189"/>
      <c r="D3" s="189"/>
      <c r="E3" s="189"/>
    </row>
    <row r="6" spans="1:12" x14ac:dyDescent="0.25">
      <c r="A6" s="192" t="s">
        <v>65</v>
      </c>
      <c r="B6" s="192"/>
      <c r="C6" s="192"/>
      <c r="D6" s="192"/>
      <c r="E6" s="192"/>
      <c r="F6" s="192"/>
      <c r="G6" s="192"/>
    </row>
    <row r="7" spans="1:12" x14ac:dyDescent="0.25">
      <c r="A7" s="101"/>
      <c r="B7" s="192">
        <v>2026</v>
      </c>
      <c r="C7" s="192"/>
      <c r="D7" s="192"/>
      <c r="E7" s="192">
        <v>2025</v>
      </c>
      <c r="F7" s="192"/>
      <c r="G7" s="192"/>
    </row>
    <row r="8" spans="1:12" x14ac:dyDescent="0.25">
      <c r="A8" s="182" t="s">
        <v>66</v>
      </c>
      <c r="B8" s="204" t="s">
        <v>67</v>
      </c>
      <c r="C8" s="204" t="s">
        <v>68</v>
      </c>
      <c r="D8" s="184" t="s">
        <v>69</v>
      </c>
      <c r="E8" s="204" t="s">
        <v>67</v>
      </c>
      <c r="F8" s="204" t="s">
        <v>68</v>
      </c>
      <c r="G8" s="184" t="s">
        <v>69</v>
      </c>
    </row>
    <row r="9" spans="1:12" x14ac:dyDescent="0.25">
      <c r="A9" s="183"/>
      <c r="B9" s="204"/>
      <c r="C9" s="204"/>
      <c r="D9" s="184"/>
      <c r="E9" s="204"/>
      <c r="F9" s="204"/>
      <c r="G9" s="184"/>
    </row>
    <row r="10" spans="1:12" ht="15.75" x14ac:dyDescent="0.25">
      <c r="A10" s="137" t="s">
        <v>70</v>
      </c>
      <c r="B10" s="138">
        <v>857.24286607142858</v>
      </c>
      <c r="C10" s="138">
        <v>1104.6905900000002</v>
      </c>
      <c r="D10" s="139">
        <v>7.3769752043567598</v>
      </c>
      <c r="E10" s="138">
        <v>713.5488839285714</v>
      </c>
      <c r="F10" s="138">
        <v>1268.7698600000001</v>
      </c>
      <c r="G10" s="139">
        <v>9.1983229204186578</v>
      </c>
      <c r="I10" s="122"/>
      <c r="J10" s="122"/>
      <c r="K10" s="122"/>
      <c r="L10" s="122"/>
    </row>
    <row r="11" spans="1:12" ht="15.75" x14ac:dyDescent="0.25">
      <c r="A11" s="140" t="s">
        <v>71</v>
      </c>
      <c r="B11" s="138">
        <v>7905.6526748373872</v>
      </c>
      <c r="C11" s="138">
        <v>7784.9671500000004</v>
      </c>
      <c r="D11" s="139">
        <v>51.986963727356375</v>
      </c>
      <c r="E11" s="138">
        <v>6162.0043363482146</v>
      </c>
      <c r="F11" s="138">
        <v>6118.9152300000005</v>
      </c>
      <c r="G11" s="139">
        <v>44.360888434256943</v>
      </c>
      <c r="I11" s="122"/>
      <c r="J11" s="122"/>
      <c r="K11" s="122"/>
      <c r="L11" s="122"/>
    </row>
    <row r="12" spans="1:12" ht="15.75" x14ac:dyDescent="0.25">
      <c r="A12" s="140" t="s">
        <v>72</v>
      </c>
      <c r="B12" s="138">
        <v>258.52300000000002</v>
      </c>
      <c r="C12" s="138">
        <v>3629.11168</v>
      </c>
      <c r="D12" s="139"/>
      <c r="E12" s="138">
        <v>214.48563000000001</v>
      </c>
      <c r="F12" s="138">
        <v>3853.1766019999995</v>
      </c>
      <c r="G12" s="139"/>
      <c r="H12" s="82"/>
    </row>
    <row r="13" spans="1:12" x14ac:dyDescent="0.25">
      <c r="A13" s="141" t="s">
        <v>73</v>
      </c>
      <c r="B13" s="122">
        <v>34</v>
      </c>
      <c r="C13" s="122">
        <v>191.66249999999999</v>
      </c>
      <c r="D13" s="142">
        <v>1.2798964007695832</v>
      </c>
      <c r="E13" s="122">
        <v>8.4000000000000005E-2</v>
      </c>
      <c r="F13" s="122">
        <v>0.66335</v>
      </c>
      <c r="G13" s="142">
        <v>4.8091523148727031E-3</v>
      </c>
    </row>
    <row r="14" spans="1:12" x14ac:dyDescent="0.25">
      <c r="A14" s="141" t="s">
        <v>74</v>
      </c>
      <c r="B14" s="122">
        <v>0</v>
      </c>
      <c r="C14" s="122">
        <v>0</v>
      </c>
      <c r="D14" s="142">
        <v>0</v>
      </c>
      <c r="E14" s="122">
        <v>0</v>
      </c>
      <c r="F14" s="122">
        <v>0</v>
      </c>
      <c r="G14" s="142">
        <v>0</v>
      </c>
    </row>
    <row r="15" spans="1:12" x14ac:dyDescent="0.25">
      <c r="A15" s="141" t="s">
        <v>75</v>
      </c>
      <c r="B15" s="122">
        <v>37.04</v>
      </c>
      <c r="C15" s="122">
        <v>1271.94208</v>
      </c>
      <c r="D15" s="142">
        <v>8.4938581630698611</v>
      </c>
      <c r="E15" s="122">
        <v>46.089309999999998</v>
      </c>
      <c r="F15" s="122">
        <v>1717.2606659999999</v>
      </c>
      <c r="G15" s="142">
        <v>12.44978986528038</v>
      </c>
      <c r="I15" s="122"/>
      <c r="J15" s="122"/>
      <c r="K15" s="122"/>
      <c r="L15" s="122"/>
    </row>
    <row r="16" spans="1:12" x14ac:dyDescent="0.25">
      <c r="A16" s="141" t="s">
        <v>76</v>
      </c>
      <c r="B16" s="122">
        <v>0.67500000000000004</v>
      </c>
      <c r="C16" s="122">
        <v>6.8090600000000006</v>
      </c>
      <c r="D16" s="142">
        <v>4.5469987016887176E-2</v>
      </c>
      <c r="E16" s="122">
        <v>25.92632</v>
      </c>
      <c r="F16" s="122">
        <v>509.85755599999999</v>
      </c>
      <c r="G16" s="142">
        <v>3.6963633763363819</v>
      </c>
      <c r="I16" s="122"/>
      <c r="J16" s="122"/>
      <c r="K16" s="122"/>
      <c r="L16" s="122"/>
    </row>
    <row r="17" spans="1:12" x14ac:dyDescent="0.25">
      <c r="A17" s="141" t="s">
        <v>77</v>
      </c>
      <c r="B17" s="122">
        <v>49.508000000000003</v>
      </c>
      <c r="C17" s="122">
        <v>204.58096</v>
      </c>
      <c r="D17" s="142">
        <v>1.3661641394116537</v>
      </c>
      <c r="E17" s="122">
        <v>49.585999999999999</v>
      </c>
      <c r="F17" s="122">
        <v>254.62484000000001</v>
      </c>
      <c r="G17" s="142">
        <v>1.8459781996081885</v>
      </c>
      <c r="I17" s="122"/>
      <c r="J17" s="122"/>
      <c r="K17" s="122"/>
      <c r="L17" s="122"/>
    </row>
    <row r="18" spans="1:12" x14ac:dyDescent="0.25">
      <c r="A18" s="141" t="s">
        <v>78</v>
      </c>
      <c r="B18" s="122">
        <v>137.30000000000001</v>
      </c>
      <c r="C18" s="122">
        <v>1954.11708</v>
      </c>
      <c r="D18" s="142">
        <v>13.049331076107052</v>
      </c>
      <c r="E18" s="122">
        <v>92.8</v>
      </c>
      <c r="F18" s="122">
        <v>1370.77019</v>
      </c>
      <c r="G18" s="142">
        <v>9.9378045261129042</v>
      </c>
      <c r="K18" s="122"/>
      <c r="L18" s="122"/>
    </row>
    <row r="19" spans="1:12" ht="15.75" x14ac:dyDescent="0.25">
      <c r="A19" s="143" t="s">
        <v>79</v>
      </c>
      <c r="B19" s="138">
        <v>20.515000000000001</v>
      </c>
      <c r="C19" s="138">
        <v>1134.92644</v>
      </c>
      <c r="D19" s="139"/>
      <c r="E19" s="138">
        <v>14.85</v>
      </c>
      <c r="F19" s="138">
        <v>1089.8086899999998</v>
      </c>
      <c r="G19" s="139"/>
      <c r="I19" s="82"/>
    </row>
    <row r="20" spans="1:12" x14ac:dyDescent="0.25">
      <c r="A20" s="141" t="s">
        <v>80</v>
      </c>
      <c r="B20" s="122">
        <v>20.350000000000001</v>
      </c>
      <c r="C20" s="122">
        <v>1128.71828</v>
      </c>
      <c r="D20" s="142">
        <v>7.5374288870010284</v>
      </c>
      <c r="E20" s="122">
        <v>14.85</v>
      </c>
      <c r="F20" s="122">
        <v>1089.8086899999998</v>
      </c>
      <c r="G20" s="142">
        <v>7.9008909086935821</v>
      </c>
      <c r="I20" s="122"/>
      <c r="J20" s="122"/>
      <c r="K20" s="122"/>
      <c r="L20" s="122"/>
    </row>
    <row r="21" spans="1:12" x14ac:dyDescent="0.25">
      <c r="A21" s="141" t="s">
        <v>81</v>
      </c>
      <c r="B21" s="122">
        <v>0.16500000000000001</v>
      </c>
      <c r="C21" s="122">
        <v>6.2081599999999995</v>
      </c>
      <c r="D21" s="142">
        <v>4.1457257624218063E-2</v>
      </c>
      <c r="E21" s="122">
        <v>0</v>
      </c>
      <c r="F21" s="122">
        <v>0</v>
      </c>
      <c r="G21" s="142">
        <v>0</v>
      </c>
      <c r="I21" s="122"/>
      <c r="J21" s="122"/>
      <c r="K21" s="122"/>
      <c r="L21" s="122"/>
    </row>
    <row r="22" spans="1:12" ht="15.75" x14ac:dyDescent="0.25">
      <c r="A22" s="143" t="s">
        <v>82</v>
      </c>
      <c r="B22" s="138">
        <v>4727.4780000000001</v>
      </c>
      <c r="C22" s="138">
        <v>1321.14897</v>
      </c>
      <c r="D22" s="139">
        <v>8.8224551572865941</v>
      </c>
      <c r="E22" s="138">
        <v>5003.8549999999996</v>
      </c>
      <c r="F22" s="138">
        <v>1419.26079</v>
      </c>
      <c r="G22" s="139">
        <v>10.289351494138181</v>
      </c>
      <c r="J22" s="122"/>
      <c r="K22" s="122"/>
      <c r="L22" s="122"/>
    </row>
    <row r="23" spans="1:12" ht="15.75" x14ac:dyDescent="0.25">
      <c r="A23" s="144" t="s">
        <v>83</v>
      </c>
      <c r="B23" s="136">
        <v>0</v>
      </c>
      <c r="C23" s="145">
        <v>0</v>
      </c>
      <c r="D23" s="139">
        <v>0</v>
      </c>
      <c r="E23" s="145">
        <v>32.210904999999997</v>
      </c>
      <c r="F23" s="145">
        <v>43.56</v>
      </c>
      <c r="G23" s="139">
        <v>0.31580112283991102</v>
      </c>
      <c r="I23" s="122"/>
      <c r="J23" s="122"/>
    </row>
    <row r="24" spans="1:12" ht="15.75" x14ac:dyDescent="0.25">
      <c r="A24" s="146" t="s">
        <v>84</v>
      </c>
      <c r="B24" s="147"/>
      <c r="C24" s="148">
        <v>14974.84483</v>
      </c>
      <c r="D24" s="149">
        <v>100.00000000000001</v>
      </c>
      <c r="E24" s="150"/>
      <c r="F24" s="148">
        <v>13793.491172</v>
      </c>
      <c r="G24" s="149">
        <v>99.999999999999986</v>
      </c>
    </row>
    <row r="25" spans="1:12" x14ac:dyDescent="0.25">
      <c r="A25" s="151"/>
      <c r="B25" s="152"/>
      <c r="C25" s="153"/>
      <c r="D25" s="154"/>
      <c r="E25" s="152"/>
      <c r="F25" s="153"/>
      <c r="G25" s="154"/>
    </row>
    <row r="26" spans="1:12" ht="15.75" x14ac:dyDescent="0.25">
      <c r="A26" s="155" t="s">
        <v>85</v>
      </c>
      <c r="B26" s="156"/>
      <c r="C26" s="157">
        <v>4548.1663300000027</v>
      </c>
      <c r="D26" s="158"/>
      <c r="E26" s="156"/>
      <c r="F26" s="157">
        <v>3529.5206100000009</v>
      </c>
      <c r="G26" s="159"/>
    </row>
    <row r="27" spans="1:12" ht="15.75" x14ac:dyDescent="0.25">
      <c r="A27" s="160" t="s">
        <v>86</v>
      </c>
      <c r="B27" s="161"/>
      <c r="C27" s="162">
        <v>19523.011160000002</v>
      </c>
      <c r="D27" s="163"/>
      <c r="E27" s="164"/>
      <c r="F27" s="162">
        <v>17323.011782000001</v>
      </c>
      <c r="G27" s="163"/>
    </row>
    <row r="28" spans="1:12" x14ac:dyDescent="0.25">
      <c r="A28" s="165" t="s">
        <v>87</v>
      </c>
    </row>
    <row r="29" spans="1:12" x14ac:dyDescent="0.25">
      <c r="A29" s="165" t="s">
        <v>88</v>
      </c>
    </row>
    <row r="32" spans="1:12" x14ac:dyDescent="0.25">
      <c r="C32" s="82"/>
      <c r="D32" s="82"/>
    </row>
  </sheetData>
  <mergeCells count="13">
    <mergeCell ref="A1:E1"/>
    <mergeCell ref="A2:E2"/>
    <mergeCell ref="A3:E3"/>
    <mergeCell ref="A6:G6"/>
    <mergeCell ref="B7:D7"/>
    <mergeCell ref="E7:G7"/>
    <mergeCell ref="G8:G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FBAE-DA4B-4528-A2DA-4DB5DAE48CB7}">
  <dimension ref="A1:I34"/>
  <sheetViews>
    <sheetView topLeftCell="A4" workbookViewId="0">
      <selection activeCell="J27" sqref="A1:XFD1048576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6" max="6" width="10.28515625" bestFit="1" customWidth="1"/>
    <col min="7" max="9" width="10.5703125" bestFit="1" customWidth="1"/>
  </cols>
  <sheetData>
    <row r="1" spans="1:7" x14ac:dyDescent="0.25">
      <c r="A1" s="189" t="s">
        <v>89</v>
      </c>
      <c r="B1" s="189"/>
      <c r="C1" s="189"/>
      <c r="D1" s="189"/>
      <c r="E1" s="189"/>
    </row>
    <row r="2" spans="1:7" x14ac:dyDescent="0.25">
      <c r="A2" s="189" t="s">
        <v>90</v>
      </c>
      <c r="B2" s="189"/>
      <c r="C2" s="189"/>
      <c r="D2" s="189"/>
      <c r="E2" s="189"/>
    </row>
    <row r="3" spans="1:7" x14ac:dyDescent="0.25">
      <c r="A3" s="189" t="s">
        <v>2</v>
      </c>
      <c r="B3" s="189"/>
      <c r="C3" s="189"/>
      <c r="D3" s="189"/>
      <c r="E3" s="189"/>
    </row>
    <row r="5" spans="1:7" x14ac:dyDescent="0.25">
      <c r="A5" s="197" t="s">
        <v>65</v>
      </c>
      <c r="B5" s="202"/>
      <c r="C5" s="202"/>
      <c r="D5" s="202"/>
      <c r="E5" s="198"/>
    </row>
    <row r="6" spans="1:7" x14ac:dyDescent="0.25">
      <c r="A6" s="166"/>
      <c r="B6" s="197">
        <v>2026</v>
      </c>
      <c r="C6" s="198"/>
      <c r="D6" s="197">
        <v>2025</v>
      </c>
      <c r="E6" s="198"/>
    </row>
    <row r="7" spans="1:7" x14ac:dyDescent="0.25">
      <c r="A7" s="206" t="s">
        <v>66</v>
      </c>
      <c r="B7" s="204" t="s">
        <v>67</v>
      </c>
      <c r="C7" s="208" t="s">
        <v>68</v>
      </c>
      <c r="D7" s="204" t="s">
        <v>67</v>
      </c>
      <c r="E7" s="208" t="s">
        <v>68</v>
      </c>
    </row>
    <row r="8" spans="1:7" x14ac:dyDescent="0.25">
      <c r="A8" s="207"/>
      <c r="B8" s="204"/>
      <c r="C8" s="208"/>
      <c r="D8" s="204"/>
      <c r="E8" s="208"/>
    </row>
    <row r="9" spans="1:7" ht="15.75" x14ac:dyDescent="0.25">
      <c r="A9" s="167" t="s">
        <v>91</v>
      </c>
      <c r="B9" s="138">
        <v>277.02767999999998</v>
      </c>
      <c r="C9" s="138">
        <v>1092.18976</v>
      </c>
      <c r="D9" s="168">
        <v>121.3746</v>
      </c>
      <c r="E9" s="169">
        <v>392.21028999999999</v>
      </c>
      <c r="F9" s="181"/>
    </row>
    <row r="10" spans="1:7" ht="15.75" x14ac:dyDescent="0.25">
      <c r="A10" s="170" t="s">
        <v>92</v>
      </c>
      <c r="B10" s="138">
        <v>0</v>
      </c>
      <c r="C10" s="138">
        <v>0</v>
      </c>
      <c r="D10" s="135">
        <v>0</v>
      </c>
      <c r="E10" s="171">
        <v>0</v>
      </c>
      <c r="F10" s="181"/>
    </row>
    <row r="11" spans="1:7" ht="15.75" x14ac:dyDescent="0.25">
      <c r="A11" s="170" t="s">
        <v>93</v>
      </c>
      <c r="B11" s="138">
        <v>505.6</v>
      </c>
      <c r="C11" s="138">
        <v>279.70902000000001</v>
      </c>
      <c r="D11" s="135">
        <v>650.89</v>
      </c>
      <c r="E11" s="171">
        <v>376.79232999999999</v>
      </c>
      <c r="F11" s="181"/>
    </row>
    <row r="12" spans="1:7" ht="15.75" x14ac:dyDescent="0.25">
      <c r="A12" s="172" t="s">
        <v>94</v>
      </c>
      <c r="B12" s="138">
        <v>0</v>
      </c>
      <c r="C12" s="138">
        <v>0</v>
      </c>
      <c r="D12" s="135">
        <v>19.571300000000001</v>
      </c>
      <c r="E12" s="171">
        <v>198.26175000000001</v>
      </c>
      <c r="F12" s="181"/>
    </row>
    <row r="13" spans="1:7" ht="15.75" x14ac:dyDescent="0.25">
      <c r="A13" s="172" t="s">
        <v>95</v>
      </c>
      <c r="B13" s="138">
        <v>0</v>
      </c>
      <c r="C13" s="138">
        <v>0</v>
      </c>
      <c r="D13" s="135">
        <v>9.4736999999999988E-2</v>
      </c>
      <c r="E13" s="171">
        <v>2.1486399999999999</v>
      </c>
      <c r="F13" s="181"/>
    </row>
    <row r="14" spans="1:7" ht="15.75" x14ac:dyDescent="0.25">
      <c r="A14" s="172" t="s">
        <v>96</v>
      </c>
      <c r="B14" s="138">
        <v>285</v>
      </c>
      <c r="C14" s="138">
        <v>317.50407000000001</v>
      </c>
      <c r="D14" s="135">
        <v>51</v>
      </c>
      <c r="E14" s="171">
        <v>68.85727</v>
      </c>
      <c r="F14" s="181"/>
    </row>
    <row r="15" spans="1:7" ht="15.75" x14ac:dyDescent="0.25">
      <c r="A15" s="173" t="s">
        <v>97</v>
      </c>
      <c r="B15" s="138">
        <v>1.665</v>
      </c>
      <c r="C15" s="171">
        <v>16.376069999999999</v>
      </c>
      <c r="D15" s="138">
        <v>3.2354400000000001</v>
      </c>
      <c r="E15" s="171">
        <v>27.791409999999999</v>
      </c>
      <c r="F15" s="181"/>
    </row>
    <row r="16" spans="1:7" x14ac:dyDescent="0.25">
      <c r="A16" s="174" t="s">
        <v>98</v>
      </c>
      <c r="B16" s="122">
        <v>0.67864999999999998</v>
      </c>
      <c r="C16" s="122">
        <v>6.3709600000000002</v>
      </c>
      <c r="D16" s="134">
        <v>0.90510999999999997</v>
      </c>
      <c r="E16" s="175">
        <v>8.34436</v>
      </c>
      <c r="F16" s="181"/>
      <c r="G16" s="82"/>
    </row>
    <row r="17" spans="1:9" x14ac:dyDescent="0.25">
      <c r="A17" s="174" t="s">
        <v>99</v>
      </c>
      <c r="B17" s="122">
        <v>0.98635000000000006</v>
      </c>
      <c r="C17" s="122">
        <v>10.00511</v>
      </c>
      <c r="D17" s="134">
        <v>2.33033</v>
      </c>
      <c r="E17" s="175">
        <v>19.447050000000001</v>
      </c>
      <c r="F17" s="181"/>
    </row>
    <row r="18" spans="1:9" ht="15.75" x14ac:dyDescent="0.25">
      <c r="A18" s="176" t="s">
        <v>100</v>
      </c>
      <c r="B18" s="138">
        <v>10.993684000000002</v>
      </c>
      <c r="C18" s="171">
        <v>327.23301000000004</v>
      </c>
      <c r="D18" s="138">
        <v>9.8336839999999999</v>
      </c>
      <c r="E18" s="171">
        <v>149.19309000000001</v>
      </c>
      <c r="F18" s="181"/>
      <c r="G18" s="122"/>
    </row>
    <row r="19" spans="1:9" x14ac:dyDescent="0.25">
      <c r="A19" s="174" t="s">
        <v>101</v>
      </c>
      <c r="B19" s="122">
        <v>3.1263159999999997</v>
      </c>
      <c r="C19" s="122">
        <v>45.195219999999999</v>
      </c>
      <c r="D19" s="134">
        <v>6.1105260000000001</v>
      </c>
      <c r="E19" s="175">
        <v>93.896039999999999</v>
      </c>
      <c r="F19" s="181"/>
      <c r="G19" s="82"/>
    </row>
    <row r="20" spans="1:9" x14ac:dyDescent="0.25">
      <c r="A20" s="174" t="s">
        <v>102</v>
      </c>
      <c r="B20" s="122">
        <v>4.6673680000000006</v>
      </c>
      <c r="C20" s="122">
        <v>62.264900000000004</v>
      </c>
      <c r="D20" s="134">
        <v>3.7231579999999997</v>
      </c>
      <c r="E20" s="175">
        <v>55.297050000000006</v>
      </c>
      <c r="F20" s="181"/>
    </row>
    <row r="21" spans="1:9" x14ac:dyDescent="0.25">
      <c r="A21" s="174" t="s">
        <v>103</v>
      </c>
      <c r="B21" s="122">
        <v>0</v>
      </c>
      <c r="C21" s="122">
        <v>0</v>
      </c>
      <c r="D21" s="134">
        <v>0</v>
      </c>
      <c r="E21" s="175">
        <v>0</v>
      </c>
      <c r="F21" s="181"/>
      <c r="G21" s="82"/>
    </row>
    <row r="22" spans="1:9" x14ac:dyDescent="0.25">
      <c r="A22" s="141" t="s">
        <v>104</v>
      </c>
      <c r="B22" s="122">
        <v>0</v>
      </c>
      <c r="C22" s="122">
        <v>0</v>
      </c>
      <c r="D22" s="122">
        <v>0</v>
      </c>
      <c r="E22" s="122">
        <v>0</v>
      </c>
      <c r="F22" s="181"/>
    </row>
    <row r="23" spans="1:9" x14ac:dyDescent="0.25">
      <c r="A23" s="174" t="s">
        <v>105</v>
      </c>
      <c r="B23" s="122">
        <v>3.2</v>
      </c>
      <c r="C23" s="122">
        <v>219.77289000000002</v>
      </c>
      <c r="D23" s="134">
        <v>0</v>
      </c>
      <c r="E23" s="175">
        <v>0</v>
      </c>
      <c r="F23" s="181"/>
      <c r="G23" s="82"/>
    </row>
    <row r="24" spans="1:9" x14ac:dyDescent="0.25">
      <c r="A24" s="174" t="s">
        <v>106</v>
      </c>
      <c r="B24" s="134">
        <v>0</v>
      </c>
      <c r="C24" s="133">
        <v>0</v>
      </c>
      <c r="D24" s="134">
        <v>0</v>
      </c>
      <c r="E24" s="175">
        <v>0</v>
      </c>
      <c r="F24" s="181"/>
    </row>
    <row r="25" spans="1:9" ht="15.75" x14ac:dyDescent="0.25">
      <c r="A25" s="177" t="s">
        <v>107</v>
      </c>
      <c r="B25" s="138">
        <v>715.87774000000002</v>
      </c>
      <c r="C25" s="138">
        <v>768.43548999999996</v>
      </c>
      <c r="D25" s="135">
        <v>816.44929999999999</v>
      </c>
      <c r="E25" s="171">
        <v>805.46771000000001</v>
      </c>
      <c r="F25" s="181"/>
    </row>
    <row r="26" spans="1:9" ht="15.75" x14ac:dyDescent="0.25">
      <c r="A26" s="177" t="s">
        <v>108</v>
      </c>
      <c r="B26" s="138">
        <v>0</v>
      </c>
      <c r="C26" s="138">
        <v>0</v>
      </c>
      <c r="D26" s="138">
        <v>0</v>
      </c>
      <c r="E26" s="138">
        <v>0</v>
      </c>
      <c r="F26" s="181"/>
      <c r="H26" s="82"/>
      <c r="I26" s="82"/>
    </row>
    <row r="27" spans="1:9" ht="15.75" x14ac:dyDescent="0.25">
      <c r="A27" s="177" t="s">
        <v>109</v>
      </c>
      <c r="B27" s="138">
        <v>31</v>
      </c>
      <c r="C27" s="138">
        <v>113.75349</v>
      </c>
      <c r="D27" s="135">
        <v>0</v>
      </c>
      <c r="E27" s="171">
        <v>0</v>
      </c>
      <c r="F27" s="181"/>
      <c r="G27" s="82"/>
      <c r="H27" s="122"/>
      <c r="I27" s="122"/>
    </row>
    <row r="28" spans="1:9" ht="15.75" x14ac:dyDescent="0.25">
      <c r="A28" s="177" t="s">
        <v>110</v>
      </c>
      <c r="B28" s="138">
        <v>143.98099999999999</v>
      </c>
      <c r="C28" s="138">
        <v>325.93831</v>
      </c>
      <c r="D28" s="135">
        <v>132.79499999999999</v>
      </c>
      <c r="E28" s="171">
        <v>315.94792999999999</v>
      </c>
      <c r="F28" s="181"/>
      <c r="G28" s="82"/>
      <c r="H28" s="82"/>
      <c r="I28" s="82"/>
    </row>
    <row r="29" spans="1:9" ht="15.75" x14ac:dyDescent="0.25">
      <c r="A29" s="177" t="s">
        <v>111</v>
      </c>
      <c r="B29" s="138"/>
      <c r="C29" s="138">
        <v>1307.0271100000027</v>
      </c>
      <c r="D29" s="135"/>
      <c r="E29" s="178">
        <v>1192.850190000001</v>
      </c>
      <c r="F29" s="181"/>
      <c r="G29" s="122"/>
      <c r="H29" s="122"/>
      <c r="I29" s="82"/>
    </row>
    <row r="30" spans="1:9" ht="15.75" x14ac:dyDescent="0.25">
      <c r="A30" s="179" t="s">
        <v>85</v>
      </c>
      <c r="B30" s="166"/>
      <c r="C30" s="180">
        <v>4548.1663300000027</v>
      </c>
      <c r="D30" s="166"/>
      <c r="E30" s="180">
        <v>3529.5206100000009</v>
      </c>
      <c r="F30" s="181"/>
      <c r="G30" s="122"/>
      <c r="H30" s="82"/>
      <c r="I30" s="82"/>
    </row>
    <row r="31" spans="1:9" x14ac:dyDescent="0.25">
      <c r="G31" s="82"/>
      <c r="H31" s="82"/>
    </row>
    <row r="32" spans="1:9" x14ac:dyDescent="0.25">
      <c r="C32" s="82"/>
      <c r="G32" s="82"/>
    </row>
    <row r="33" spans="3:7" x14ac:dyDescent="0.25">
      <c r="C33" s="82"/>
    </row>
    <row r="34" spans="3:7" x14ac:dyDescent="0.25">
      <c r="G34" s="122"/>
    </row>
  </sheetData>
  <mergeCells count="11">
    <mergeCell ref="A1:E1"/>
    <mergeCell ref="A2:E2"/>
    <mergeCell ref="A3:E3"/>
    <mergeCell ref="A5:E5"/>
    <mergeCell ref="B6:C6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workbookViewId="0">
      <selection activeCell="N20" sqref="A1:XFD1048576"/>
    </sheetView>
  </sheetViews>
  <sheetFormatPr defaultRowHeight="15" x14ac:dyDescent="0.25"/>
  <cols>
    <col min="1" max="1" width="26.85546875" customWidth="1"/>
    <col min="2" max="2" width="14.42578125" customWidth="1"/>
    <col min="3" max="3" width="12.28515625" customWidth="1"/>
    <col min="4" max="4" width="12.140625" bestFit="1" customWidth="1"/>
    <col min="5" max="5" width="8.5703125" bestFit="1" customWidth="1"/>
    <col min="6" max="6" width="10.5703125" bestFit="1" customWidth="1"/>
    <col min="7" max="7" width="8.85546875" customWidth="1"/>
    <col min="8" max="8" width="12.140625" bestFit="1" customWidth="1"/>
    <col min="9" max="9" width="8.5703125" bestFit="1" customWidth="1"/>
  </cols>
  <sheetData>
    <row r="1" spans="1:9" x14ac:dyDescent="0.25">
      <c r="A1" s="189" t="s">
        <v>112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25">
      <c r="A2" s="189" t="s">
        <v>113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25">
      <c r="A3" s="189" t="s">
        <v>2</v>
      </c>
      <c r="B3" s="189"/>
      <c r="C3" s="189"/>
      <c r="D3" s="189"/>
      <c r="E3" s="189"/>
      <c r="F3" s="189"/>
      <c r="G3" s="189"/>
      <c r="H3" s="189"/>
      <c r="I3" s="189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182" t="s">
        <v>31</v>
      </c>
      <c r="B5" s="193" t="s">
        <v>5</v>
      </c>
      <c r="C5" s="194"/>
      <c r="D5" s="197" t="s">
        <v>6</v>
      </c>
      <c r="E5" s="202"/>
      <c r="F5" s="202"/>
      <c r="G5" s="202"/>
      <c r="H5" s="202"/>
      <c r="I5" s="198"/>
    </row>
    <row r="6" spans="1:9" x14ac:dyDescent="0.25">
      <c r="A6" s="183"/>
      <c r="B6" s="195"/>
      <c r="C6" s="196"/>
      <c r="D6" s="199" t="s">
        <v>8</v>
      </c>
      <c r="E6" s="203"/>
      <c r="F6" s="199" t="s">
        <v>9</v>
      </c>
      <c r="G6" s="203"/>
      <c r="H6" s="199" t="s">
        <v>10</v>
      </c>
      <c r="I6" s="203"/>
    </row>
    <row r="7" spans="1:9" x14ac:dyDescent="0.25">
      <c r="A7" s="26"/>
      <c r="B7" s="116">
        <v>46023</v>
      </c>
      <c r="C7" s="127">
        <v>45658</v>
      </c>
      <c r="D7" s="116">
        <v>46023</v>
      </c>
      <c r="E7" s="127">
        <v>45658</v>
      </c>
      <c r="F7" s="116">
        <v>46023</v>
      </c>
      <c r="G7" s="127">
        <v>45658</v>
      </c>
      <c r="H7" s="116">
        <v>46023</v>
      </c>
      <c r="I7" s="127">
        <v>45658</v>
      </c>
    </row>
    <row r="8" spans="1:9" x14ac:dyDescent="0.25">
      <c r="A8" s="29" t="s">
        <v>114</v>
      </c>
      <c r="B8" s="51">
        <v>1132.4526699999999</v>
      </c>
      <c r="C8" s="52">
        <v>1422.7501599999998</v>
      </c>
      <c r="D8" s="51">
        <v>0</v>
      </c>
      <c r="E8" s="50">
        <v>0</v>
      </c>
      <c r="F8" s="51">
        <v>0</v>
      </c>
      <c r="G8" s="50">
        <v>0</v>
      </c>
      <c r="H8" s="52">
        <v>0</v>
      </c>
      <c r="I8" s="50">
        <v>0</v>
      </c>
    </row>
    <row r="9" spans="1:9" x14ac:dyDescent="0.25">
      <c r="A9" s="29" t="s">
        <v>115</v>
      </c>
      <c r="B9" s="51">
        <v>734.37877000000003</v>
      </c>
      <c r="C9" s="52">
        <v>1629.8789999999999</v>
      </c>
      <c r="D9" s="51">
        <v>0</v>
      </c>
      <c r="E9" s="50">
        <v>0</v>
      </c>
      <c r="F9" s="51">
        <v>0</v>
      </c>
      <c r="G9" s="50">
        <v>0</v>
      </c>
      <c r="H9" s="52">
        <v>0</v>
      </c>
      <c r="I9" s="50">
        <v>0</v>
      </c>
    </row>
    <row r="10" spans="1:9" x14ac:dyDescent="0.25">
      <c r="A10" s="29" t="s">
        <v>116</v>
      </c>
      <c r="B10" s="51">
        <v>4319.5038700000005</v>
      </c>
      <c r="C10" s="52">
        <v>4735.2480800000003</v>
      </c>
      <c r="D10" s="51">
        <v>0</v>
      </c>
      <c r="E10" s="50">
        <v>0</v>
      </c>
      <c r="F10" s="51">
        <v>0</v>
      </c>
      <c r="G10" s="50">
        <v>0</v>
      </c>
      <c r="H10" s="52">
        <v>0</v>
      </c>
      <c r="I10" s="50">
        <v>0</v>
      </c>
    </row>
    <row r="11" spans="1:9" x14ac:dyDescent="0.25">
      <c r="A11" s="29" t="s">
        <v>117</v>
      </c>
      <c r="B11" s="51">
        <v>300.72960999999998</v>
      </c>
      <c r="C11" s="52">
        <v>719.30432999999994</v>
      </c>
      <c r="D11" s="51">
        <v>0</v>
      </c>
      <c r="E11" s="50">
        <v>0</v>
      </c>
      <c r="F11" s="51">
        <v>0</v>
      </c>
      <c r="G11" s="50">
        <v>0</v>
      </c>
      <c r="H11" s="52">
        <v>0</v>
      </c>
      <c r="I11" s="50">
        <v>0</v>
      </c>
    </row>
    <row r="12" spans="1:9" x14ac:dyDescent="0.25">
      <c r="A12" s="29" t="s">
        <v>118</v>
      </c>
      <c r="B12" s="51">
        <v>2146.5262699999998</v>
      </c>
      <c r="C12" s="52">
        <v>2573.8682899999999</v>
      </c>
      <c r="D12" s="51">
        <v>940.04845399999999</v>
      </c>
      <c r="E12" s="50">
        <v>8.5325199999999999</v>
      </c>
      <c r="F12" s="51">
        <v>20.175000000000001</v>
      </c>
      <c r="G12" s="50">
        <v>0</v>
      </c>
      <c r="H12" s="52">
        <v>960.22345399999995</v>
      </c>
      <c r="I12" s="50">
        <v>8.5325199999999999</v>
      </c>
    </row>
    <row r="13" spans="1:9" x14ac:dyDescent="0.25">
      <c r="A13" s="29" t="s">
        <v>119</v>
      </c>
      <c r="B13" s="51">
        <v>5306.2599099999998</v>
      </c>
      <c r="C13" s="52">
        <v>2415.2246299999997</v>
      </c>
      <c r="D13" s="51">
        <v>15.13125</v>
      </c>
      <c r="E13" s="50">
        <v>0</v>
      </c>
      <c r="F13" s="51">
        <v>0</v>
      </c>
      <c r="G13" s="50">
        <v>0</v>
      </c>
      <c r="H13" s="52">
        <v>15.13125</v>
      </c>
      <c r="I13" s="50">
        <v>0</v>
      </c>
    </row>
    <row r="14" spans="1:9" x14ac:dyDescent="0.25">
      <c r="A14" s="29" t="s">
        <v>120</v>
      </c>
      <c r="B14" s="51">
        <v>15785.74264</v>
      </c>
      <c r="C14" s="52">
        <v>15078.251630000001</v>
      </c>
      <c r="D14" s="51">
        <v>1668.1813400000001</v>
      </c>
      <c r="E14" s="50">
        <v>1868.2377099999999</v>
      </c>
      <c r="F14" s="51">
        <v>256.38317000000001</v>
      </c>
      <c r="G14" s="50">
        <v>238.44189</v>
      </c>
      <c r="H14" s="52">
        <v>1924.5645100000002</v>
      </c>
      <c r="I14" s="50">
        <v>2106.6795999999999</v>
      </c>
    </row>
    <row r="15" spans="1:9" x14ac:dyDescent="0.25">
      <c r="A15" s="29" t="s">
        <v>121</v>
      </c>
      <c r="B15" s="51">
        <v>304.25121999999999</v>
      </c>
      <c r="C15" s="52">
        <v>1363.8952099999999</v>
      </c>
      <c r="D15" s="51">
        <v>0</v>
      </c>
      <c r="E15" s="50">
        <v>0</v>
      </c>
      <c r="F15" s="51">
        <v>1997.32501</v>
      </c>
      <c r="G15" s="50">
        <v>3026.25</v>
      </c>
      <c r="H15" s="52">
        <v>1997.32501</v>
      </c>
      <c r="I15" s="50">
        <v>3026.25</v>
      </c>
    </row>
    <row r="16" spans="1:9" x14ac:dyDescent="0.25">
      <c r="A16" s="29" t="s">
        <v>122</v>
      </c>
      <c r="B16" s="51">
        <v>1422.36149</v>
      </c>
      <c r="C16" s="52">
        <v>2861.7034399999998</v>
      </c>
      <c r="D16" s="51">
        <v>88.81814</v>
      </c>
      <c r="E16" s="50">
        <v>0</v>
      </c>
      <c r="F16" s="51">
        <v>0</v>
      </c>
      <c r="G16" s="50">
        <v>12.714649999999999</v>
      </c>
      <c r="H16" s="52">
        <v>88.81814</v>
      </c>
      <c r="I16" s="50">
        <v>12.714649999999999</v>
      </c>
    </row>
    <row r="17" spans="1:9" x14ac:dyDescent="0.25">
      <c r="A17" s="29" t="s">
        <v>123</v>
      </c>
      <c r="B17" s="51">
        <v>1746.5748700000001</v>
      </c>
      <c r="C17" s="52">
        <v>2851.90335</v>
      </c>
      <c r="D17" s="51">
        <v>288.62556999999998</v>
      </c>
      <c r="E17" s="50">
        <v>107.91608000000001</v>
      </c>
      <c r="F17" s="51">
        <v>0</v>
      </c>
      <c r="G17" s="50">
        <v>0</v>
      </c>
      <c r="H17" s="52">
        <v>288.62556999999998</v>
      </c>
      <c r="I17" s="50">
        <v>107.91608000000001</v>
      </c>
    </row>
    <row r="18" spans="1:9" x14ac:dyDescent="0.25">
      <c r="A18" s="29" t="s">
        <v>124</v>
      </c>
      <c r="B18" s="51">
        <v>1117.08086</v>
      </c>
      <c r="C18" s="52">
        <v>3641.7110699999998</v>
      </c>
      <c r="D18" s="51">
        <v>0</v>
      </c>
      <c r="E18" s="50">
        <v>0</v>
      </c>
      <c r="F18" s="51">
        <v>0</v>
      </c>
      <c r="G18" s="50">
        <v>0</v>
      </c>
      <c r="H18" s="52">
        <v>0</v>
      </c>
      <c r="I18" s="50">
        <v>0</v>
      </c>
    </row>
    <row r="19" spans="1:9" x14ac:dyDescent="0.25">
      <c r="A19" s="29" t="s">
        <v>125</v>
      </c>
      <c r="B19" s="51">
        <v>0</v>
      </c>
      <c r="C19" s="52">
        <v>0</v>
      </c>
      <c r="D19" s="51">
        <v>0</v>
      </c>
      <c r="E19" s="50">
        <v>0</v>
      </c>
      <c r="F19" s="51">
        <v>0</v>
      </c>
      <c r="G19" s="50">
        <v>0</v>
      </c>
      <c r="H19" s="52">
        <v>0</v>
      </c>
      <c r="I19" s="50">
        <v>0</v>
      </c>
    </row>
    <row r="20" spans="1:9" x14ac:dyDescent="0.25">
      <c r="A20" s="29" t="s">
        <v>126</v>
      </c>
      <c r="B20" s="51">
        <v>944.89539000000002</v>
      </c>
      <c r="C20" s="52">
        <v>1471.96558</v>
      </c>
      <c r="D20" s="51">
        <v>0</v>
      </c>
      <c r="E20" s="50">
        <v>0</v>
      </c>
      <c r="F20" s="51">
        <v>0</v>
      </c>
      <c r="G20" s="50">
        <v>0</v>
      </c>
      <c r="H20" s="52">
        <v>0</v>
      </c>
      <c r="I20" s="50">
        <v>0</v>
      </c>
    </row>
    <row r="21" spans="1:9" x14ac:dyDescent="0.25">
      <c r="A21" s="29" t="s">
        <v>127</v>
      </c>
      <c r="B21" s="51">
        <v>887.14049999999997</v>
      </c>
      <c r="C21" s="52">
        <v>2576.8499400000001</v>
      </c>
      <c r="D21" s="51">
        <v>0</v>
      </c>
      <c r="E21" s="50">
        <v>0</v>
      </c>
      <c r="F21" s="51">
        <v>0</v>
      </c>
      <c r="G21" s="50">
        <v>42.788910000000001</v>
      </c>
      <c r="H21" s="52">
        <v>0</v>
      </c>
      <c r="I21" s="50">
        <v>42.788910000000001</v>
      </c>
    </row>
    <row r="22" spans="1:9" x14ac:dyDescent="0.25">
      <c r="A22" s="29" t="s">
        <v>128</v>
      </c>
      <c r="B22" s="51">
        <v>265.93961999999999</v>
      </c>
      <c r="C22" s="52">
        <v>1333.3436899999999</v>
      </c>
      <c r="D22" s="51">
        <v>0</v>
      </c>
      <c r="E22" s="50">
        <v>0</v>
      </c>
      <c r="F22" s="51">
        <v>1.00875</v>
      </c>
      <c r="G22" s="50">
        <v>0</v>
      </c>
      <c r="H22" s="52">
        <v>1.00875</v>
      </c>
      <c r="I22" s="50">
        <v>0</v>
      </c>
    </row>
    <row r="23" spans="1:9" x14ac:dyDescent="0.25">
      <c r="A23" s="29" t="s">
        <v>129</v>
      </c>
      <c r="B23" s="51">
        <v>1597.4251899999999</v>
      </c>
      <c r="C23" s="52">
        <v>2182.2867099999999</v>
      </c>
      <c r="D23" s="51">
        <v>43.329839999999997</v>
      </c>
      <c r="E23" s="50">
        <v>0</v>
      </c>
      <c r="F23" s="51">
        <v>0</v>
      </c>
      <c r="G23" s="50">
        <v>34.297499999999999</v>
      </c>
      <c r="H23" s="52">
        <v>43.329839999999997</v>
      </c>
      <c r="I23" s="50">
        <v>34.297499999999999</v>
      </c>
    </row>
    <row r="24" spans="1:9" x14ac:dyDescent="0.25">
      <c r="A24" s="29" t="s">
        <v>130</v>
      </c>
      <c r="B24" s="51">
        <v>612.06506000000002</v>
      </c>
      <c r="C24" s="52">
        <v>401.54478999999998</v>
      </c>
      <c r="D24" s="51">
        <v>0</v>
      </c>
      <c r="E24" s="50">
        <v>0</v>
      </c>
      <c r="F24" s="51">
        <v>0</v>
      </c>
      <c r="G24" s="50">
        <v>0</v>
      </c>
      <c r="H24" s="52">
        <v>0</v>
      </c>
      <c r="I24" s="50">
        <v>0</v>
      </c>
    </row>
    <row r="25" spans="1:9" x14ac:dyDescent="0.25">
      <c r="A25" s="29" t="s">
        <v>131</v>
      </c>
      <c r="B25" s="51">
        <v>443.24921999999998</v>
      </c>
      <c r="C25" s="52">
        <v>744.89066000000003</v>
      </c>
      <c r="D25" s="51">
        <v>40.35</v>
      </c>
      <c r="E25" s="50">
        <v>890.31606199999999</v>
      </c>
      <c r="F25" s="51">
        <v>0</v>
      </c>
      <c r="G25" s="50">
        <v>0</v>
      </c>
      <c r="H25" s="52">
        <v>40.35</v>
      </c>
      <c r="I25" s="50">
        <v>890.31606199999999</v>
      </c>
    </row>
    <row r="26" spans="1:9" x14ac:dyDescent="0.25">
      <c r="A26" s="29" t="s">
        <v>132</v>
      </c>
      <c r="B26" s="51">
        <v>1050.57735</v>
      </c>
      <c r="C26" s="52">
        <v>266.29068000000001</v>
      </c>
      <c r="D26" s="51">
        <v>547.70091000000002</v>
      </c>
      <c r="E26" s="50">
        <v>91.869145000000003</v>
      </c>
      <c r="F26" s="51">
        <v>0</v>
      </c>
      <c r="G26" s="50">
        <v>0</v>
      </c>
      <c r="H26" s="52">
        <v>547.70091000000002</v>
      </c>
      <c r="I26" s="50">
        <v>91.869145000000003</v>
      </c>
    </row>
    <row r="27" spans="1:9" x14ac:dyDescent="0.25">
      <c r="A27" s="30" t="s">
        <v>133</v>
      </c>
      <c r="B27" s="70">
        <v>2422.7897599999997</v>
      </c>
      <c r="C27" s="126">
        <v>2324.5797000000002</v>
      </c>
      <c r="D27" s="70">
        <v>0</v>
      </c>
      <c r="E27" s="55">
        <v>0</v>
      </c>
      <c r="F27" s="70">
        <v>0</v>
      </c>
      <c r="G27" s="55">
        <v>0</v>
      </c>
      <c r="H27" s="126">
        <v>0</v>
      </c>
      <c r="I27" s="55">
        <v>0</v>
      </c>
    </row>
    <row r="28" spans="1:9" x14ac:dyDescent="0.25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189" t="s">
        <v>134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x14ac:dyDescent="0.25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x14ac:dyDescent="0.25">
      <c r="A3" s="189" t="s">
        <v>135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5">
      <c r="A4" s="11"/>
      <c r="B4" s="11"/>
      <c r="C4" s="11"/>
      <c r="D4" s="11"/>
      <c r="E4" s="11"/>
      <c r="F4" s="11"/>
      <c r="G4" s="11"/>
      <c r="H4" s="11"/>
      <c r="K4" s="32" t="s">
        <v>136</v>
      </c>
    </row>
    <row r="5" spans="1:11" x14ac:dyDescent="0.25">
      <c r="A5" s="182" t="s">
        <v>4</v>
      </c>
      <c r="B5" s="193" t="s">
        <v>5</v>
      </c>
      <c r="C5" s="194"/>
      <c r="D5" s="192" t="s">
        <v>6</v>
      </c>
      <c r="E5" s="192"/>
      <c r="F5" s="192"/>
      <c r="G5" s="192"/>
      <c r="H5" s="192"/>
      <c r="I5" s="192"/>
      <c r="J5" s="193" t="s">
        <v>7</v>
      </c>
      <c r="K5" s="194"/>
    </row>
    <row r="6" spans="1:11" x14ac:dyDescent="0.25">
      <c r="A6" s="183"/>
      <c r="B6" s="185"/>
      <c r="C6" s="209"/>
      <c r="D6" s="192" t="s">
        <v>8</v>
      </c>
      <c r="E6" s="192"/>
      <c r="F6" s="192" t="s">
        <v>9</v>
      </c>
      <c r="G6" s="192"/>
      <c r="H6" s="202" t="s">
        <v>10</v>
      </c>
      <c r="I6" s="198"/>
      <c r="J6" s="185"/>
      <c r="K6" s="201"/>
    </row>
    <row r="7" spans="1:11" x14ac:dyDescent="0.25">
      <c r="A7" s="33"/>
      <c r="B7" s="13" t="s">
        <v>137</v>
      </c>
      <c r="C7" s="13" t="s">
        <v>137</v>
      </c>
      <c r="D7" s="34" t="s">
        <v>137</v>
      </c>
      <c r="E7" s="35" t="s">
        <v>137</v>
      </c>
      <c r="F7" s="13" t="s">
        <v>137</v>
      </c>
      <c r="G7" s="35" t="s">
        <v>137</v>
      </c>
      <c r="H7" s="13" t="s">
        <v>137</v>
      </c>
      <c r="I7" s="35" t="s">
        <v>137</v>
      </c>
      <c r="J7" s="13" t="s">
        <v>137</v>
      </c>
      <c r="K7" s="35" t="s">
        <v>137</v>
      </c>
    </row>
    <row r="8" spans="1:11" x14ac:dyDescent="0.25">
      <c r="A8" s="36"/>
      <c r="B8" s="37">
        <v>2014</v>
      </c>
      <c r="C8" s="38">
        <v>2013</v>
      </c>
      <c r="D8" s="37">
        <v>2014</v>
      </c>
      <c r="E8" s="39">
        <v>2013</v>
      </c>
      <c r="F8" s="38">
        <v>2014</v>
      </c>
      <c r="G8" s="39">
        <v>2013</v>
      </c>
      <c r="H8" s="38">
        <v>2014</v>
      </c>
      <c r="I8" s="39">
        <v>2013</v>
      </c>
      <c r="J8" s="38">
        <v>2014</v>
      </c>
      <c r="K8" s="39">
        <v>2013</v>
      </c>
    </row>
    <row r="9" spans="1:11" x14ac:dyDescent="0.25">
      <c r="A9" s="40" t="s">
        <v>11</v>
      </c>
      <c r="B9" s="51">
        <f>SUM('[1]Import by SITC 2014'!B4:C4)/1000</f>
        <v>29274.383439999998</v>
      </c>
      <c r="C9" s="65">
        <f>SUM('[2]Import by SITC 2013'!B4:C4)/1000</f>
        <v>31359.497090000001</v>
      </c>
      <c r="D9" s="51">
        <f>SUM('[1]Exports by SITC 2014'!B4:C4)/1000</f>
        <v>63102.2765</v>
      </c>
      <c r="E9" s="54">
        <f>SUM('[2]Exports by SITC 2013'!B4:C4)/1000</f>
        <v>78571.425979999985</v>
      </c>
      <c r="F9" s="66">
        <f>SUM('[1]Re-Exports by SITC 2014'!B4:C4)/1000</f>
        <v>239.53916000000001</v>
      </c>
      <c r="G9" s="54">
        <f>SUM('[2]Re-Exports by SITC 2013'!B4:C4)/1000</f>
        <v>131.62976999999998</v>
      </c>
      <c r="H9" s="66">
        <f>D9+F9</f>
        <v>63341.81566</v>
      </c>
      <c r="I9" s="54">
        <f>G9+E9</f>
        <v>78703.055749999985</v>
      </c>
      <c r="J9" s="53">
        <f>H9-B9</f>
        <v>34067.432220000002</v>
      </c>
      <c r="K9" s="54">
        <f>I9-C9</f>
        <v>47343.558659999981</v>
      </c>
    </row>
    <row r="10" spans="1:11" x14ac:dyDescent="0.25">
      <c r="A10" s="40" t="s">
        <v>12</v>
      </c>
      <c r="B10" s="51">
        <f>SUM('[1]Import by SITC 2014'!B5:C5)/1000</f>
        <v>6886.8480099999997</v>
      </c>
      <c r="C10" s="65">
        <f>SUM('[2]Import by SITC 2013'!B5:C5)/1000</f>
        <v>7227.8168399999995</v>
      </c>
      <c r="D10" s="51">
        <f>SUM('[1]Exports by SITC 2014'!B5:C5)/1000</f>
        <v>16.973599999999998</v>
      </c>
      <c r="E10" s="54">
        <f>SUM('[2]Exports by SITC 2013'!B5:C5)/1000</f>
        <v>75.613550000000004</v>
      </c>
      <c r="F10" s="66">
        <f>SUM('[1]Re-Exports by SITC 2014'!B5:C5)/1000</f>
        <v>1168.0750600000001</v>
      </c>
      <c r="G10" s="54">
        <f>SUM('[2]Re-Exports by SITC 2013'!B5:C5)/1000</f>
        <v>952.33828000000005</v>
      </c>
      <c r="H10" s="66">
        <f t="shared" ref="H10:H21" si="0">D10+F10</f>
        <v>1185.0486600000002</v>
      </c>
      <c r="I10" s="54">
        <f t="shared" ref="I10:I21" si="1">G10+E10</f>
        <v>1027.95183</v>
      </c>
      <c r="J10" s="56">
        <f t="shared" ref="J10:K21" si="2">H10-B10</f>
        <v>-5701.7993499999993</v>
      </c>
      <c r="K10" s="57">
        <f t="shared" si="2"/>
        <v>-6199.8650099999995</v>
      </c>
    </row>
    <row r="11" spans="1:11" x14ac:dyDescent="0.25">
      <c r="A11" s="40" t="s">
        <v>13</v>
      </c>
      <c r="B11" s="51">
        <f>SUM('[1]Import by SITC 2014'!B6:C6)/1000</f>
        <v>3303.5206699999999</v>
      </c>
      <c r="C11" s="65">
        <f>SUM('[2]Import by SITC 2013'!B6:C6)/1000</f>
        <v>2331.3383699999999</v>
      </c>
      <c r="D11" s="51">
        <f>SUM('[1]Exports by SITC 2014'!B6:C6)/1000</f>
        <v>809.37454000000002</v>
      </c>
      <c r="E11" s="54">
        <f>SUM('[2]Exports by SITC 2013'!B6:C6)/1000</f>
        <v>475.53702000000004</v>
      </c>
      <c r="F11" s="66">
        <f>SUM('[1]Re-Exports by SITC 2014'!B6:C6)/1000</f>
        <v>7.7010000000000009E-2</v>
      </c>
      <c r="G11" s="54">
        <f>SUM('[2]Re-Exports by SITC 2013'!B6:C6)/1000</f>
        <v>309.88830000000002</v>
      </c>
      <c r="H11" s="66">
        <f t="shared" si="0"/>
        <v>809.45155</v>
      </c>
      <c r="I11" s="54">
        <f t="shared" si="1"/>
        <v>785.42532000000006</v>
      </c>
      <c r="J11" s="56">
        <f t="shared" si="2"/>
        <v>-2494.0691200000001</v>
      </c>
      <c r="K11" s="57">
        <f t="shared" si="2"/>
        <v>-1545.9130499999999</v>
      </c>
    </row>
    <row r="12" spans="1:11" x14ac:dyDescent="0.25">
      <c r="A12" s="40" t="s">
        <v>14</v>
      </c>
      <c r="B12" s="51">
        <f>SUM('[1]Import by SITC 2014'!B7:C7)/1000</f>
        <v>49494.550159999999</v>
      </c>
      <c r="C12" s="65">
        <f>SUM('[2]Import by SITC 2013'!B7:C7)/1000</f>
        <v>48756.083570000003</v>
      </c>
      <c r="D12" s="51">
        <f>SUM('[1]Exports by SITC 2014'!B7:C7)/1000</f>
        <v>27125.865619999997</v>
      </c>
      <c r="E12" s="54">
        <f>SUM('[2]Exports by SITC 2013'!B7:C7)/1000</f>
        <v>30014.403420000002</v>
      </c>
      <c r="F12" s="66">
        <f>SUM('[1]Re-Exports by SITC 2014'!B7:C7)/1000</f>
        <v>3918.6817900000001</v>
      </c>
      <c r="G12" s="54">
        <f>SUM('[2]Re-Exports by SITC 2013'!B7:C7)/1000</f>
        <v>3967.2690499999999</v>
      </c>
      <c r="H12" s="66">
        <f t="shared" si="0"/>
        <v>31044.547409999996</v>
      </c>
      <c r="I12" s="54">
        <f t="shared" si="1"/>
        <v>33981.672470000005</v>
      </c>
      <c r="J12" s="56">
        <f t="shared" si="2"/>
        <v>-18450.002750000003</v>
      </c>
      <c r="K12" s="57">
        <f t="shared" si="2"/>
        <v>-14774.411099999998</v>
      </c>
    </row>
    <row r="13" spans="1:11" x14ac:dyDescent="0.25">
      <c r="A13" s="40" t="s">
        <v>15</v>
      </c>
      <c r="B13" s="51">
        <f>SUM('[1]Import by SITC 2014'!B8:C8)/1000</f>
        <v>2425.8977400000003</v>
      </c>
      <c r="C13" s="65">
        <f>SUM('[2]Import by SITC 2013'!B8:C8)/1000</f>
        <v>2151.2265499999999</v>
      </c>
      <c r="D13" s="51">
        <f>SUM('[1]Exports by SITC 2014'!B8:C8)/1000</f>
        <v>2.3705599999999998</v>
      </c>
      <c r="E13" s="54">
        <f>SUM('[2]Exports by SITC 2013'!B8:C8)/1000</f>
        <v>0</v>
      </c>
      <c r="F13" s="66">
        <f>SUM('[1]Re-Exports by SITC 2014'!B8:C8)/1000</f>
        <v>6.6959999999999992E-2</v>
      </c>
      <c r="G13" s="54">
        <f>SUM('[2]Re-Exports by SITC 2013'!B8:C8)/1000</f>
        <v>0</v>
      </c>
      <c r="H13" s="66">
        <f t="shared" si="0"/>
        <v>2.4375199999999997</v>
      </c>
      <c r="I13" s="54">
        <f t="shared" si="1"/>
        <v>0</v>
      </c>
      <c r="J13" s="56">
        <f t="shared" si="2"/>
        <v>-2423.4602200000004</v>
      </c>
      <c r="K13" s="57">
        <f t="shared" si="2"/>
        <v>-2151.2265499999999</v>
      </c>
    </row>
    <row r="14" spans="1:11" x14ac:dyDescent="0.25">
      <c r="A14" s="40" t="s">
        <v>16</v>
      </c>
      <c r="B14" s="51">
        <f>SUM('[1]Import by SITC 2014'!B9:C9)/1000</f>
        <v>20383.342980000001</v>
      </c>
      <c r="C14" s="65">
        <f>SUM('[2]Import by SITC 2013'!B9:C9)/1000</f>
        <v>21726.38279</v>
      </c>
      <c r="D14" s="51">
        <f>SUM('[1]Exports by SITC 2014'!B9:C9)/1000</f>
        <v>1242.3349700000001</v>
      </c>
      <c r="E14" s="54">
        <f>SUM('[2]Exports by SITC 2013'!B9:C9)/1000</f>
        <v>1910.5976000000001</v>
      </c>
      <c r="F14" s="66">
        <f>SUM('[1]Re-Exports by SITC 2014'!B9:C9)/1000</f>
        <v>140.11913999999999</v>
      </c>
      <c r="G14" s="54">
        <f>SUM('[2]Re-Exports by SITC 2013'!B9:C9)/1000</f>
        <v>386.70888000000002</v>
      </c>
      <c r="H14" s="66">
        <f t="shared" si="0"/>
        <v>1382.4541100000001</v>
      </c>
      <c r="I14" s="54">
        <f t="shared" si="1"/>
        <v>2297.3064800000002</v>
      </c>
      <c r="J14" s="56">
        <f t="shared" si="2"/>
        <v>-19000.888870000002</v>
      </c>
      <c r="K14" s="57">
        <f t="shared" si="2"/>
        <v>-19429.07631</v>
      </c>
    </row>
    <row r="15" spans="1:11" x14ac:dyDescent="0.25">
      <c r="A15" s="40" t="s">
        <v>17</v>
      </c>
      <c r="B15" s="51">
        <f>SUM('[1]Import by SITC 2014'!B10:C10)/1000</f>
        <v>29213.826949999999</v>
      </c>
      <c r="C15" s="65">
        <f>SUM('[2]Import by SITC 2013'!B10:C10)/1000</f>
        <v>32325.686420000002</v>
      </c>
      <c r="D15" s="51">
        <f>SUM('[1]Exports by SITC 2014'!B10:C10)/1000</f>
        <v>134.74381</v>
      </c>
      <c r="E15" s="54">
        <f>SUM('[2]Exports by SITC 2013'!B10:C10)/1000</f>
        <v>188.14795000000001</v>
      </c>
      <c r="F15" s="66">
        <f>SUM('[1]Re-Exports by SITC 2014'!B10:C10)/1000</f>
        <v>948.64992999999993</v>
      </c>
      <c r="G15" s="54">
        <f>SUM('[2]Re-Exports by SITC 2013'!B10:C10)/1000</f>
        <v>1605.10014</v>
      </c>
      <c r="H15" s="66">
        <f t="shared" si="0"/>
        <v>1083.39374</v>
      </c>
      <c r="I15" s="54">
        <f t="shared" si="1"/>
        <v>1793.24809</v>
      </c>
      <c r="J15" s="56">
        <f t="shared" si="2"/>
        <v>-28130.433209999999</v>
      </c>
      <c r="K15" s="57">
        <f t="shared" si="2"/>
        <v>-30532.438330000001</v>
      </c>
    </row>
    <row r="16" spans="1:11" x14ac:dyDescent="0.25">
      <c r="A16" s="40" t="s">
        <v>18</v>
      </c>
      <c r="B16" s="51">
        <f>SUM('[1]Import by SITC 2014'!B11:C11)/1000</f>
        <v>49408.165019999993</v>
      </c>
      <c r="C16" s="65">
        <f>SUM('[2]Import by SITC 2013'!B11:C11)/1000</f>
        <v>43666.056269999994</v>
      </c>
      <c r="D16" s="51">
        <f>SUM('[1]Exports by SITC 2014'!B11:C11)/1000</f>
        <v>0</v>
      </c>
      <c r="E16" s="54">
        <f>SUM('[2]Exports by SITC 2013'!B11:C11)/1000</f>
        <v>0</v>
      </c>
      <c r="F16" s="66">
        <f>SUM('[1]Re-Exports by SITC 2014'!B11:C11)/1000</f>
        <v>1693.7193400000001</v>
      </c>
      <c r="G16" s="54">
        <f>SUM('[2]Re-Exports by SITC 2013'!B11:C11)/1000</f>
        <v>9299.0858200000002</v>
      </c>
      <c r="H16" s="66">
        <f t="shared" si="0"/>
        <v>1693.7193400000001</v>
      </c>
      <c r="I16" s="54">
        <f t="shared" si="1"/>
        <v>9299.0858200000002</v>
      </c>
      <c r="J16" s="56">
        <f t="shared" si="2"/>
        <v>-47714.44567999999</v>
      </c>
      <c r="K16" s="57">
        <f t="shared" si="2"/>
        <v>-34366.970449999993</v>
      </c>
    </row>
    <row r="17" spans="1:11" x14ac:dyDescent="0.25">
      <c r="A17" s="40" t="s">
        <v>19</v>
      </c>
      <c r="B17" s="51">
        <f>SUM('[1]Import by SITC 2014'!B12:C12)/1000</f>
        <v>19616.142309999999</v>
      </c>
      <c r="C17" s="65">
        <f>SUM('[2]Import by SITC 2013'!B12:C12)/1000</f>
        <v>16937.698640000002</v>
      </c>
      <c r="D17" s="51">
        <f>SUM('[1]Exports by SITC 2014'!B12:C12)/1000</f>
        <v>11.08745</v>
      </c>
      <c r="E17" s="54">
        <f>SUM('[2]Exports by SITC 2013'!B12:C12)/1000</f>
        <v>12.220800000000001</v>
      </c>
      <c r="F17" s="66">
        <f>SUM('[1]Re-Exports by SITC 2014'!B12:C12)/1000</f>
        <v>1160.2309700000001</v>
      </c>
      <c r="G17" s="54">
        <f>SUM('[2]Re-Exports by SITC 2013'!B12:C12)/1000</f>
        <v>938.10672999999997</v>
      </c>
      <c r="H17" s="66">
        <f t="shared" si="0"/>
        <v>1171.3184200000001</v>
      </c>
      <c r="I17" s="54">
        <f t="shared" si="1"/>
        <v>950.32753000000002</v>
      </c>
      <c r="J17" s="56">
        <f t="shared" si="2"/>
        <v>-18444.82389</v>
      </c>
      <c r="K17" s="57">
        <f t="shared" si="2"/>
        <v>-15987.371110000002</v>
      </c>
    </row>
    <row r="18" spans="1:11" hidden="1" x14ac:dyDescent="0.25">
      <c r="A18" s="40" t="s">
        <v>20</v>
      </c>
      <c r="B18" s="51">
        <f>SUM('[1]Import by SITC 2014'!B13:C13)/1000</f>
        <v>0</v>
      </c>
      <c r="C18" s="65">
        <f>SUM('[2]Import by SITC 2013'!B13:C13)/1000</f>
        <v>0</v>
      </c>
      <c r="D18" s="51">
        <f>SUM('[1]Exports by SITC 2014'!B13:C13)/1000</f>
        <v>0</v>
      </c>
      <c r="E18" s="54">
        <f>SUM('[2]Exports by SITC 2013'!B13:C13)/1000</f>
        <v>0</v>
      </c>
      <c r="F18" s="66">
        <f>SUM('[1]Re-Exports by SITC 2014'!B13:C13)/1000</f>
        <v>0</v>
      </c>
      <c r="G18" s="54">
        <f>SUM('[2]Re-Exports by SITC 2013'!B13:C13)/1000</f>
        <v>0</v>
      </c>
      <c r="H18" s="66">
        <f t="shared" si="0"/>
        <v>0</v>
      </c>
      <c r="I18" s="54">
        <f t="shared" si="1"/>
        <v>0</v>
      </c>
      <c r="J18" s="56">
        <f t="shared" si="2"/>
        <v>0</v>
      </c>
      <c r="K18" s="57">
        <f t="shared" si="2"/>
        <v>0</v>
      </c>
    </row>
    <row r="19" spans="1:11" x14ac:dyDescent="0.25">
      <c r="A19" s="40" t="s">
        <v>21</v>
      </c>
      <c r="B19" s="51">
        <f>SUM('[1]Import by SITC 2014'!B14:C14)/1000</f>
        <v>42000.915040000007</v>
      </c>
      <c r="C19" s="65">
        <f>SUM('[2]Import by SITC 2013'!B14:C14)/1000</f>
        <v>54749.529260000003</v>
      </c>
      <c r="D19" s="51">
        <f>SUM('[1]Exports by SITC 2014'!B14:C14)/1000</f>
        <v>0</v>
      </c>
      <c r="E19" s="54">
        <f>SUM('[2]Exports by SITC 2013'!B14:C14)/1000</f>
        <v>0</v>
      </c>
      <c r="F19" s="66">
        <f>SUM('[1]Re-Exports by SITC 2014'!B14:C14)/1000</f>
        <v>4348.6907699999992</v>
      </c>
      <c r="G19" s="54">
        <f>SUM('[2]Re-Exports by SITC 2013'!B14:C14)/1000</f>
        <v>16628.981740000003</v>
      </c>
      <c r="H19" s="66">
        <f t="shared" si="0"/>
        <v>4348.6907699999992</v>
      </c>
      <c r="I19" s="54">
        <f t="shared" si="1"/>
        <v>16628.981740000003</v>
      </c>
      <c r="J19" s="56" t="s">
        <v>138</v>
      </c>
      <c r="K19" s="57" t="s">
        <v>138</v>
      </c>
    </row>
    <row r="20" spans="1:11" x14ac:dyDescent="0.25">
      <c r="A20" s="40" t="s">
        <v>139</v>
      </c>
      <c r="B20" s="51">
        <f>SUM('[1]Import by SITC 2014'!B15:C15)/1000</f>
        <v>10779.540700000001</v>
      </c>
      <c r="C20" s="65">
        <f>SUM('[2]Import by SITC 2013'!B15:C15)/1000</f>
        <v>12626.60548</v>
      </c>
      <c r="D20" s="51">
        <f>SUM('[1]Exports by SITC 2014'!B15:C15)/1000</f>
        <v>0</v>
      </c>
      <c r="E20" s="54">
        <f>SUM('[2]Exports by SITC 2013'!B15:C15)/1000</f>
        <v>0</v>
      </c>
      <c r="F20" s="66">
        <f>SUM('[1]Re-Exports by SITC 2014'!B15:C15)/1000</f>
        <v>0</v>
      </c>
      <c r="G20" s="54">
        <f>SUM('[2]Re-Exports by SITC 2013'!B15:C15)/1000</f>
        <v>0</v>
      </c>
      <c r="H20" s="66">
        <f t="shared" si="0"/>
        <v>0</v>
      </c>
      <c r="I20" s="54">
        <f t="shared" si="1"/>
        <v>0</v>
      </c>
      <c r="J20" s="56">
        <f t="shared" si="2"/>
        <v>-10779.540700000001</v>
      </c>
      <c r="K20" s="57">
        <f>I20-C20</f>
        <v>-12626.60548</v>
      </c>
    </row>
    <row r="21" spans="1:11" x14ac:dyDescent="0.25">
      <c r="A21" s="40" t="s">
        <v>24</v>
      </c>
      <c r="B21" s="51">
        <f>SUM('[1]Import by SITC 2014'!B16:C16)/1000</f>
        <v>1255.04294</v>
      </c>
      <c r="C21" s="65">
        <f>SUM('[2]Import by SITC 2013'!B16:C16)/1000</f>
        <v>1484.51846</v>
      </c>
      <c r="D21" s="51">
        <f>SUM('[1]Exports by SITC 2014'!B16:C16)/1000</f>
        <v>0</v>
      </c>
      <c r="E21" s="54">
        <f>SUM('[2]Exports by SITC 2013'!B16:C16)/1000</f>
        <v>0</v>
      </c>
      <c r="F21" s="66">
        <f>SUM('[1]Re-Exports by SITC 2014'!B16:C16)/1000</f>
        <v>271.02146000000005</v>
      </c>
      <c r="G21" s="54">
        <f>SUM('[2]Re-Exports by SITC 2013'!B16:C16)/1000</f>
        <v>135.80024</v>
      </c>
      <c r="H21" s="66">
        <f t="shared" si="0"/>
        <v>271.02146000000005</v>
      </c>
      <c r="I21" s="54">
        <f t="shared" si="1"/>
        <v>135.80024</v>
      </c>
      <c r="J21" s="56">
        <f t="shared" si="2"/>
        <v>-984.02148</v>
      </c>
      <c r="K21" s="57">
        <f>I21-C21</f>
        <v>-1348.71822</v>
      </c>
    </row>
    <row r="22" spans="1:11" ht="15.75" thickBot="1" x14ac:dyDescent="0.3">
      <c r="A22" s="4" t="s">
        <v>25</v>
      </c>
      <c r="B22" s="67">
        <f>SUM(B9:B21)</f>
        <v>264042.17596000002</v>
      </c>
      <c r="C22" s="68">
        <f t="shared" ref="C22:J22" si="3">SUM(C9:C21)</f>
        <v>275342.43974</v>
      </c>
      <c r="D22" s="69">
        <f t="shared" si="3"/>
        <v>92445.02704999999</v>
      </c>
      <c r="E22" s="68">
        <f t="shared" si="3"/>
        <v>111247.94631999997</v>
      </c>
      <c r="F22" s="67">
        <f t="shared" si="3"/>
        <v>13888.871589999999</v>
      </c>
      <c r="G22" s="68">
        <f t="shared" si="3"/>
        <v>34354.908949999997</v>
      </c>
      <c r="H22" s="67">
        <f t="shared" si="3"/>
        <v>106333.89864</v>
      </c>
      <c r="I22" s="68">
        <f t="shared" si="3"/>
        <v>145602.85527</v>
      </c>
      <c r="J22" s="63">
        <f t="shared" si="3"/>
        <v>-120056.05304999999</v>
      </c>
      <c r="K22" s="63">
        <f>SUM(K9:K21)</f>
        <v>-91619.036950000009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41"/>
      <c r="K24" s="41"/>
    </row>
    <row r="25" spans="1:11" x14ac:dyDescent="0.25">
      <c r="A25" s="1" t="s">
        <v>46</v>
      </c>
      <c r="D25" s="18"/>
      <c r="E25" s="18"/>
      <c r="F25" s="18"/>
      <c r="H25" s="18"/>
      <c r="I25" s="18"/>
      <c r="J25" s="23"/>
    </row>
    <row r="26" spans="1:11" x14ac:dyDescent="0.25">
      <c r="B26" s="5"/>
      <c r="C26" s="5"/>
      <c r="D26" s="5"/>
      <c r="E26" s="5"/>
      <c r="F26" s="5"/>
      <c r="G26" s="5"/>
      <c r="H26" s="18"/>
      <c r="I26" s="18"/>
      <c r="J26" s="23"/>
      <c r="K26" s="2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189" t="s">
        <v>140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25">
      <c r="A2" s="189" t="s">
        <v>30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25">
      <c r="A3" s="189" t="s">
        <v>141</v>
      </c>
      <c r="B3" s="189"/>
      <c r="C3" s="189"/>
      <c r="D3" s="189"/>
      <c r="E3" s="189"/>
      <c r="F3" s="189"/>
      <c r="G3" s="189"/>
      <c r="H3" s="189"/>
      <c r="I3" s="189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20" t="s">
        <v>136</v>
      </c>
    </row>
    <row r="5" spans="1:9" x14ac:dyDescent="0.25">
      <c r="A5" s="192" t="s">
        <v>31</v>
      </c>
      <c r="B5" s="192" t="s">
        <v>5</v>
      </c>
      <c r="C5" s="192"/>
      <c r="D5" s="192" t="s">
        <v>6</v>
      </c>
      <c r="E5" s="192"/>
      <c r="F5" s="192"/>
      <c r="G5" s="192"/>
      <c r="H5" s="192"/>
      <c r="I5" s="192"/>
    </row>
    <row r="6" spans="1:9" x14ac:dyDescent="0.25">
      <c r="A6" s="192"/>
      <c r="B6" s="192"/>
      <c r="C6" s="192"/>
      <c r="D6" s="192" t="s">
        <v>8</v>
      </c>
      <c r="E6" s="192"/>
      <c r="F6" s="198" t="s">
        <v>9</v>
      </c>
      <c r="G6" s="192"/>
      <c r="H6" s="198" t="s">
        <v>10</v>
      </c>
      <c r="I6" s="192"/>
    </row>
    <row r="7" spans="1:9" x14ac:dyDescent="0.25">
      <c r="A7" s="42"/>
      <c r="B7" s="13" t="s">
        <v>142</v>
      </c>
      <c r="C7" s="13" t="s">
        <v>142</v>
      </c>
      <c r="D7" s="34" t="s">
        <v>142</v>
      </c>
      <c r="E7" s="35" t="s">
        <v>142</v>
      </c>
      <c r="F7" s="13" t="s">
        <v>142</v>
      </c>
      <c r="G7" s="35" t="s">
        <v>142</v>
      </c>
      <c r="H7" s="13" t="s">
        <v>142</v>
      </c>
      <c r="I7" s="35" t="s">
        <v>142</v>
      </c>
    </row>
    <row r="8" spans="1:9" x14ac:dyDescent="0.25">
      <c r="A8" s="43"/>
      <c r="B8" s="44">
        <v>2014</v>
      </c>
      <c r="C8" s="45">
        <v>2013</v>
      </c>
      <c r="D8" s="44">
        <v>2014</v>
      </c>
      <c r="E8" s="45">
        <v>2013</v>
      </c>
      <c r="F8" s="44">
        <v>2014</v>
      </c>
      <c r="G8" s="45">
        <v>2013</v>
      </c>
      <c r="H8" s="44">
        <v>2014</v>
      </c>
      <c r="I8" s="45">
        <v>2013</v>
      </c>
    </row>
    <row r="9" spans="1:9" x14ac:dyDescent="0.25">
      <c r="A9" s="46" t="s">
        <v>32</v>
      </c>
      <c r="B9" s="51">
        <f>SUM('[1]Imports by COO 2014'!B3:C3)/1000</f>
        <v>78867.229859999992</v>
      </c>
      <c r="C9" s="58">
        <f>SUM('[2]Imports by COO 2013'!B3:C3)/1000</f>
        <v>82559.322930000009</v>
      </c>
      <c r="D9" s="51">
        <f>SUM('[1]Exports by COO 2014'!B3:C3)/1000</f>
        <v>41037.425752000003</v>
      </c>
      <c r="E9" s="50">
        <f>SUM('[2]Exports by COO 2013'!B3:C3)/1000</f>
        <v>48753.910179999999</v>
      </c>
      <c r="F9" s="51">
        <f>SUM('[1]Re-Exports by COO 2014'!B3:C3)/1000</f>
        <v>8361.6647499999999</v>
      </c>
      <c r="G9" s="50">
        <f>SUM('[2]Re-Exports by COO 2013'!B3:C3)/1000</f>
        <v>16576.360359999999</v>
      </c>
      <c r="H9" s="51">
        <f>D9+F9</f>
        <v>49399.090502000006</v>
      </c>
      <c r="I9" s="50">
        <f>E9+G9</f>
        <v>65330.270539999998</v>
      </c>
    </row>
    <row r="10" spans="1:9" x14ac:dyDescent="0.25">
      <c r="A10" s="46" t="s">
        <v>33</v>
      </c>
      <c r="B10" s="51">
        <f>SUM('[1]Imports by COO 2014'!B4:C4)/1000</f>
        <v>28912.767189999999</v>
      </c>
      <c r="C10" s="58">
        <f>SUM('[2]Imports by COO 2013'!B4:C4)/1000</f>
        <v>29586.487519999999</v>
      </c>
      <c r="D10" s="51">
        <f>SUM('[1]Exports by COO 2014'!B4:C4)/1000</f>
        <v>11196.948525</v>
      </c>
      <c r="E10" s="50">
        <f>SUM('[2]Exports by COO 2013'!B4:C4)/1000</f>
        <v>2884.1638169999997</v>
      </c>
      <c r="F10" s="51">
        <f>SUM('[1]Re-Exports by COO 2014'!B4:C4)/1000</f>
        <v>189.14575999999997</v>
      </c>
      <c r="G10" s="50">
        <f>SUM('[2]Re-Exports by COO 2013'!B4:C4)/1000</f>
        <v>437.76895000000002</v>
      </c>
      <c r="H10" s="51">
        <f t="shared" ref="H10:I20" si="0">D10+F10</f>
        <v>11386.094284999999</v>
      </c>
      <c r="I10" s="50">
        <f t="shared" si="0"/>
        <v>3321.9327669999998</v>
      </c>
    </row>
    <row r="11" spans="1:9" x14ac:dyDescent="0.25">
      <c r="A11" s="46" t="s">
        <v>34</v>
      </c>
      <c r="B11" s="51">
        <f>SUM('[1]Imports by COO 2014'!B5:C5)/1000</f>
        <v>4837.9395000000004</v>
      </c>
      <c r="C11" s="58">
        <f>SUM('[2]Imports by COO 2013'!B5:C5)/1000</f>
        <v>3842.8713099999995</v>
      </c>
      <c r="D11" s="51">
        <f>SUM('[1]Exports by COO 2014'!B5:C5)/1000</f>
        <v>16796.558289000001</v>
      </c>
      <c r="E11" s="50">
        <f>SUM('[2]Exports by COO 2013'!B5:C5)/1000</f>
        <v>28935.991125</v>
      </c>
      <c r="F11" s="51">
        <f>SUM('[1]Re-Exports by COO 2014'!B5:C5)/1000</f>
        <v>152.41578000000001</v>
      </c>
      <c r="G11" s="50">
        <f>SUM('[2]Re-Exports by COO 2013'!B5:C5)/1000</f>
        <v>464.56657999999993</v>
      </c>
      <c r="H11" s="51">
        <f t="shared" si="0"/>
        <v>16948.974069</v>
      </c>
      <c r="I11" s="50">
        <f t="shared" si="0"/>
        <v>29400.557704999999</v>
      </c>
    </row>
    <row r="12" spans="1:9" x14ac:dyDescent="0.25">
      <c r="A12" s="46" t="s">
        <v>35</v>
      </c>
      <c r="B12" s="51">
        <f>SUM('[1]Imports by COO 2014'!B6:C6)/1000</f>
        <v>8132.5538799999986</v>
      </c>
      <c r="C12" s="58">
        <f>SUM('[2]Imports by COO 2013'!B6:C6)/1000</f>
        <v>9218.6162899999999</v>
      </c>
      <c r="D12" s="51">
        <f>SUM('[1]Exports by COO 2014'!B6:C6)/1000</f>
        <v>13004.213390999999</v>
      </c>
      <c r="E12" s="50">
        <f>SUM('[2]Exports by COO 2013'!B6:C6)/1000</f>
        <v>12903.687533</v>
      </c>
      <c r="F12" s="51">
        <f>SUM('[1]Re-Exports by COO 2014'!B6:C6)/1000</f>
        <v>195.34332000000001</v>
      </c>
      <c r="G12" s="50">
        <f>SUM('[2]Re-Exports by COO 2013'!B6:C6)/1000</f>
        <v>23.612260000000003</v>
      </c>
      <c r="H12" s="51">
        <f t="shared" si="0"/>
        <v>13199.556710999999</v>
      </c>
      <c r="I12" s="50">
        <f t="shared" si="0"/>
        <v>12927.299793</v>
      </c>
    </row>
    <row r="13" spans="1:9" x14ac:dyDescent="0.25">
      <c r="A13" s="46" t="s">
        <v>36</v>
      </c>
      <c r="B13" s="51">
        <f>SUM('[1]Imports by COO 2014'!B7:C7)/1000</f>
        <v>5205.1812499999996</v>
      </c>
      <c r="C13" s="58">
        <f>SUM('[2]Imports by COO 2013'!B7:C7)/1000</f>
        <v>5891.3556899999994</v>
      </c>
      <c r="D13" s="51">
        <f>SUM('[1]Exports by COO 2014'!B7:C7)/1000</f>
        <v>0</v>
      </c>
      <c r="E13" s="50">
        <f>SUM('[2]Exports by COO 2013'!B7:C7)/1000</f>
        <v>5.5731599999999997</v>
      </c>
      <c r="F13" s="51">
        <f>SUM('[1]Re-Exports by COO 2014'!B7:C7)/1000</f>
        <v>5.5239099999999999</v>
      </c>
      <c r="G13" s="50">
        <f>SUM('[2]Re-Exports by COO 2013'!B7:C7)/1000</f>
        <v>554.38835000000006</v>
      </c>
      <c r="H13" s="51">
        <f t="shared" si="0"/>
        <v>5.5239099999999999</v>
      </c>
      <c r="I13" s="50">
        <f t="shared" si="0"/>
        <v>559.96151000000009</v>
      </c>
    </row>
    <row r="14" spans="1:9" x14ac:dyDescent="0.25">
      <c r="A14" s="46" t="s">
        <v>37</v>
      </c>
      <c r="B14" s="51">
        <f>SUM('[1]Imports by COO 2014'!B8:C8)/1000</f>
        <v>2779.1412099999998</v>
      </c>
      <c r="C14" s="58">
        <f>SUM('[2]Imports by COO 2013'!B8:C8)/1000</f>
        <v>5004.0260099999996</v>
      </c>
      <c r="D14" s="51">
        <f>SUM('[1]Exports by COO 2014'!B8:C8)/1000</f>
        <v>0</v>
      </c>
      <c r="E14" s="50">
        <f>SUM('[2]Exports by COO 2013'!B8:C8)/1000</f>
        <v>2.86971</v>
      </c>
      <c r="F14" s="51">
        <f>SUM('[1]Re-Exports by COO 2014'!B8:C8)/1000</f>
        <v>0</v>
      </c>
      <c r="G14" s="50">
        <f>SUM('[2]Re-Exports by COO 2013'!B8:C8)/1000</f>
        <v>2.0175000000000001</v>
      </c>
      <c r="H14" s="51">
        <f t="shared" si="0"/>
        <v>0</v>
      </c>
      <c r="I14" s="50">
        <f t="shared" si="0"/>
        <v>4.8872099999999996</v>
      </c>
    </row>
    <row r="15" spans="1:9" x14ac:dyDescent="0.25">
      <c r="A15" s="46" t="s">
        <v>38</v>
      </c>
      <c r="B15" s="51">
        <f>SUM('[1]Imports by COO 2014'!B9:C9)/1000</f>
        <v>24045.96891</v>
      </c>
      <c r="C15" s="58">
        <f>SUM('[2]Imports by COO 2013'!B9:C9)/1000</f>
        <v>25732.569149999999</v>
      </c>
      <c r="D15" s="51">
        <f>SUM('[1]Exports by COO 2014'!B9:C9)/1000</f>
        <v>892.84852000000001</v>
      </c>
      <c r="E15" s="50">
        <f>SUM('[2]Exports by COO 2013'!B9:C9)/1000</f>
        <v>1282.9141999999999</v>
      </c>
      <c r="F15" s="51">
        <f>SUM('[1]Re-Exports by COO 2014'!B9:C9)/1000</f>
        <v>398.61402000000004</v>
      </c>
      <c r="G15" s="50">
        <f>SUM('[2]Re-Exports by COO 2013'!B9:C9)/1000</f>
        <v>2042.8123700000001</v>
      </c>
      <c r="H15" s="51">
        <f t="shared" si="0"/>
        <v>1291.46254</v>
      </c>
      <c r="I15" s="50">
        <f t="shared" si="0"/>
        <v>3325.7265699999998</v>
      </c>
    </row>
    <row r="16" spans="1:9" x14ac:dyDescent="0.25">
      <c r="A16" s="46" t="s">
        <v>143</v>
      </c>
      <c r="B16" s="51">
        <f>SUM('[1]Imports by COO 2014'!B10:C10)/1000</f>
        <v>7667.8541999999989</v>
      </c>
      <c r="C16" s="58">
        <f>SUM('[2]Imports by COO 2013'!B10:C10)/1000</f>
        <v>7759.4524199999996</v>
      </c>
      <c r="D16" s="51">
        <f>SUM('[1]Exports by COO 2014'!B10:C10)/1000</f>
        <v>7576.2952070000001</v>
      </c>
      <c r="E16" s="50">
        <f>SUM('[2]Exports by COO 2013'!B10:C10)/1000</f>
        <v>12847.900184999999</v>
      </c>
      <c r="F16" s="51">
        <f>SUM('[1]Re-Exports by COO 2014'!B10:C10)/1000</f>
        <v>668.5864499999999</v>
      </c>
      <c r="G16" s="50">
        <f>SUM('[2]Re-Exports by COO 2013'!B10:C10)/1000</f>
        <v>905.6296000000001</v>
      </c>
      <c r="H16" s="51">
        <f t="shared" si="0"/>
        <v>8244.8816569999999</v>
      </c>
      <c r="I16" s="50">
        <f t="shared" si="0"/>
        <v>13753.529784999999</v>
      </c>
    </row>
    <row r="17" spans="1:9" x14ac:dyDescent="0.25">
      <c r="A17" s="46" t="s">
        <v>40</v>
      </c>
      <c r="B17" s="51">
        <f>SUM('[1]Imports by COO 2014'!B11:C11)/1000</f>
        <v>2470.0204600000002</v>
      </c>
      <c r="C17" s="58">
        <f>SUM('[2]Imports by COO 2013'!B11:C11)/1000</f>
        <v>1952.7421400000001</v>
      </c>
      <c r="D17" s="51">
        <f>SUM('[1]Exports by COO 2014'!B11:C11)/1000</f>
        <v>38.625039999999998</v>
      </c>
      <c r="E17" s="50">
        <f>SUM('[2]Exports by COO 2013'!B11:C11)/1000</f>
        <v>90.643810000000002</v>
      </c>
      <c r="F17" s="51">
        <f>SUM('[1]Re-Exports by COO 2014'!B11:C11)/1000</f>
        <v>253.53457999999998</v>
      </c>
      <c r="G17" s="50">
        <f>SUM('[2]Re-Exports by COO 2013'!B11:C11)/1000</f>
        <v>118.2317</v>
      </c>
      <c r="H17" s="51">
        <f t="shared" si="0"/>
        <v>292.15961999999996</v>
      </c>
      <c r="I17" s="50">
        <f t="shared" si="0"/>
        <v>208.87551000000002</v>
      </c>
    </row>
    <row r="18" spans="1:9" x14ac:dyDescent="0.25">
      <c r="A18" s="46" t="s">
        <v>144</v>
      </c>
      <c r="B18" s="51">
        <f>SUM('[1]Imports by COO 2014'!B12:C12)/1000</f>
        <v>42444.163099999991</v>
      </c>
      <c r="C18" s="58">
        <f>SUM('[2]Imports by COO 2013'!B12:C12)/1000</f>
        <v>41494.321859999996</v>
      </c>
      <c r="D18" s="51">
        <f>SUM('[1]Exports by COO 2014'!B12:C12)/1000</f>
        <v>0</v>
      </c>
      <c r="E18" s="50">
        <f>SUM('[2]Exports by COO 2013'!B12:C12)/1000</f>
        <v>0</v>
      </c>
      <c r="F18" s="51">
        <f>SUM('[1]Re-Exports by COO 2014'!B12:C12)/1000</f>
        <v>0</v>
      </c>
      <c r="G18" s="50">
        <f>SUM('[2]Re-Exports by COO 2013'!B12:C12)/1000</f>
        <v>0</v>
      </c>
      <c r="H18" s="51">
        <f t="shared" si="0"/>
        <v>0</v>
      </c>
      <c r="I18" s="50">
        <f t="shared" si="0"/>
        <v>0</v>
      </c>
    </row>
    <row r="19" spans="1:9" x14ac:dyDescent="0.25">
      <c r="A19" s="46" t="s">
        <v>42</v>
      </c>
      <c r="B19" s="51">
        <f>SUM('[1]Imports by COO 2014'!B13:C13)/1000</f>
        <v>28995.702350000003</v>
      </c>
      <c r="C19" s="58">
        <f>SUM('[2]Imports by COO 2013'!B13:C13)/1000</f>
        <v>32229.048630000001</v>
      </c>
      <c r="D19" s="51">
        <f>SUM('[1]Exports by COO 2014'!B13:C13)/1000</f>
        <v>62.320010000000003</v>
      </c>
      <c r="E19" s="50">
        <f>SUM('[2]Exports by COO 2013'!B13:C13)/1000</f>
        <v>35.436639999999997</v>
      </c>
      <c r="F19" s="51">
        <f>SUM('[1]Re-Exports by COO 2014'!B13:C13)/1000</f>
        <v>1781.5857599999999</v>
      </c>
      <c r="G19" s="50">
        <f>SUM('[2]Re-Exports by COO 2013'!B13:C13)/1000</f>
        <v>6229.482</v>
      </c>
      <c r="H19" s="51">
        <f t="shared" si="0"/>
        <v>1843.9057699999998</v>
      </c>
      <c r="I19" s="50">
        <f t="shared" si="0"/>
        <v>6264.9186399999999</v>
      </c>
    </row>
    <row r="20" spans="1:9" x14ac:dyDescent="0.25">
      <c r="A20" s="46" t="s">
        <v>43</v>
      </c>
      <c r="B20" s="51">
        <f>SUM('[1]Imports by COO 2014'!B14:C14)/1000</f>
        <v>29683.654050000001</v>
      </c>
      <c r="C20" s="58">
        <f>SUM('[2]Imports by COO 2013'!B14:C14)/1000</f>
        <v>30071.625789999998</v>
      </c>
      <c r="D20" s="51">
        <f>SUM('[1]Exports by COO 2014'!B14:C14)/1000</f>
        <v>1839.792316</v>
      </c>
      <c r="E20" s="50">
        <f>SUM('[2]Exports by COO 2013'!B14:C14)/1000</f>
        <v>3504.8559599999999</v>
      </c>
      <c r="F20" s="51">
        <f>SUM('[1]Re-Exports by COO 2014'!B14:C14)/1000</f>
        <v>1882.4572599999999</v>
      </c>
      <c r="G20" s="50">
        <f>SUM('[2]Re-Exports by COO 2013'!B14:C14)/1000</f>
        <v>7000.0392799999991</v>
      </c>
      <c r="H20" s="70">
        <f t="shared" si="0"/>
        <v>3722.2495760000002</v>
      </c>
      <c r="I20" s="50">
        <f t="shared" si="0"/>
        <v>10504.895239999998</v>
      </c>
    </row>
    <row r="21" spans="1:9" ht="15.75" thickBot="1" x14ac:dyDescent="0.3">
      <c r="A21" s="47" t="s">
        <v>25</v>
      </c>
      <c r="B21" s="71">
        <f>SUM(B9:B20)</f>
        <v>264042.17595999996</v>
      </c>
      <c r="C21" s="72">
        <f t="shared" ref="C21:H21" si="1">SUM(C9:C20)</f>
        <v>275342.43974</v>
      </c>
      <c r="D21" s="71">
        <f t="shared" si="1"/>
        <v>92445.027050000004</v>
      </c>
      <c r="E21" s="72">
        <f t="shared" si="1"/>
        <v>111247.94631999999</v>
      </c>
      <c r="F21" s="71">
        <f t="shared" si="1"/>
        <v>13888.871589999999</v>
      </c>
      <c r="G21" s="72">
        <f t="shared" si="1"/>
        <v>34354.908950000005</v>
      </c>
      <c r="H21" s="71">
        <f t="shared" si="1"/>
        <v>106333.89864000001</v>
      </c>
      <c r="I21" s="72">
        <f>SUM(I9:I20)</f>
        <v>145602.85527</v>
      </c>
    </row>
    <row r="22" spans="1:9" ht="15.75" thickTop="1" x14ac:dyDescent="0.25">
      <c r="A22" s="1" t="s">
        <v>26</v>
      </c>
      <c r="B22" s="18"/>
      <c r="C22" s="18"/>
      <c r="D22" s="18"/>
      <c r="E22" s="18"/>
      <c r="F22" s="18"/>
      <c r="G22" s="18"/>
    </row>
    <row r="23" spans="1:9" x14ac:dyDescent="0.25">
      <c r="A23" s="1" t="s">
        <v>27</v>
      </c>
      <c r="B23" s="18"/>
      <c r="C23" s="18"/>
      <c r="D23" s="18"/>
      <c r="E23" s="18"/>
      <c r="F23" s="18"/>
      <c r="G23" s="18"/>
      <c r="H23" s="18"/>
      <c r="I23" s="18"/>
    </row>
    <row r="24" spans="1:9" x14ac:dyDescent="0.25">
      <c r="B24" s="18"/>
      <c r="C24" s="18"/>
      <c r="D24" s="18"/>
      <c r="E24" s="18"/>
      <c r="F24" s="18"/>
      <c r="G24" s="18"/>
      <c r="H24" s="18"/>
      <c r="I24" s="18"/>
    </row>
    <row r="25" spans="1:9" x14ac:dyDescent="0.25">
      <c r="B25" s="18"/>
      <c r="C25" s="18"/>
      <c r="D25" s="18"/>
      <c r="E25" s="18"/>
      <c r="F25" s="18"/>
      <c r="G25" s="18"/>
      <c r="H25" s="18"/>
      <c r="I25" s="18"/>
    </row>
    <row r="26" spans="1:9" x14ac:dyDescent="0.25">
      <c r="B26" s="59"/>
      <c r="C26" s="59"/>
      <c r="D26" s="59"/>
      <c r="E26" s="59"/>
      <c r="F26" s="59"/>
      <c r="G26" s="59"/>
      <c r="H26" s="59"/>
      <c r="I26" s="59"/>
    </row>
    <row r="27" spans="1:9" x14ac:dyDescent="0.25">
      <c r="B27" s="59"/>
      <c r="C27" s="59"/>
      <c r="D27" s="59"/>
      <c r="E27" s="59"/>
      <c r="F27" s="59"/>
      <c r="G27" s="59"/>
      <c r="H27" s="59"/>
      <c r="I27" s="59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TABLE 1</vt:lpstr>
      <vt:lpstr>JAN TABLE 2</vt:lpstr>
      <vt:lpstr>JAN TABLE 3</vt:lpstr>
      <vt:lpstr>JAN TABLE 4</vt:lpstr>
      <vt:lpstr>JAN TABLE 5a MAJOR (MONTH)</vt:lpstr>
      <vt:lpstr>JAN TABLE 6a OTHER (MONTH)</vt:lpstr>
      <vt:lpstr>JAN TABLE 7 Direction of Trade </vt:lpstr>
      <vt:lpstr>JAN TABLE  8</vt:lpstr>
      <vt:lpstr>JAN TABLE  9</vt:lpstr>
      <vt:lpstr>JAN TABLE 10</vt:lpstr>
      <vt:lpstr>JAN TABLE 11</vt:lpstr>
      <vt:lpstr>JAN TABLE 12</vt:lpstr>
      <vt:lpstr>JAN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2026-02-27T16:06:27Z</dcterms:modified>
  <cp:category/>
  <cp:contentStatus/>
</cp:coreProperties>
</file>