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5\"/>
    </mc:Choice>
  </mc:AlternateContent>
  <xr:revisionPtr revIDLastSave="0" documentId="8_{53D226C8-5786-4179-8472-ABC06E34E8CF}" xr6:coauthVersionLast="47" xr6:coauthVersionMax="47" xr10:uidLastSave="{00000000-0000-0000-0000-000000000000}"/>
  <bookViews>
    <workbookView xWindow="-120" yWindow="-120" windowWidth="29040" windowHeight="15720" tabRatio="928" firstSheet="6" activeTab="18" xr2:uid="{00000000-000D-0000-FFFF-FFFF00000000}"/>
  </bookViews>
  <sheets>
    <sheet name="DEC TABLE 1" sheetId="1" r:id="rId1"/>
    <sheet name="DEC TABLE 2" sheetId="2" r:id="rId2"/>
    <sheet name="DEC TABLE 3" sheetId="3" r:id="rId3"/>
    <sheet name="DEC TABLE 4" sheetId="4" r:id="rId4"/>
    <sheet name="DEC TABLE 5a MAJOR (MONTH)" sheetId="27" r:id="rId5"/>
    <sheet name="DEC TABLE 5b MAJOR (YEAR-DATE)" sheetId="28" r:id="rId6"/>
    <sheet name="DEC TABLE 6a OTHER (MONTH)" sheetId="29" r:id="rId7"/>
    <sheet name="DEC TABLE 6b OTHER (YEAR-DATE)" sheetId="30" r:id="rId8"/>
    <sheet name="DEC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DEC TABLE  8" sheetId="15" r:id="rId14"/>
    <sheet name="DEC TABLE  9" sheetId="16" r:id="rId15"/>
    <sheet name="DEC TABLE 10" sheetId="17" r:id="rId16"/>
    <sheet name="DEC TABLE 11" sheetId="18" r:id="rId17"/>
    <sheet name="DEC TABLE 12" sheetId="26" r:id="rId18"/>
    <sheet name="DEC TABLE 13 " sheetId="23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0" l="1"/>
  <c r="F21" i="10"/>
  <c r="E21" i="10"/>
  <c r="D21" i="10"/>
  <c r="C21" i="10"/>
  <c r="B21" i="10"/>
  <c r="G20" i="10"/>
  <c r="F20" i="10"/>
  <c r="E20" i="10"/>
  <c r="D20" i="10"/>
  <c r="C20" i="10"/>
  <c r="B20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7" i="10"/>
  <c r="F17" i="10"/>
  <c r="H17" i="10" s="1"/>
  <c r="E17" i="10"/>
  <c r="D17" i="10"/>
  <c r="C17" i="10"/>
  <c r="B17" i="10"/>
  <c r="G16" i="10"/>
  <c r="F16" i="10"/>
  <c r="H16" i="10" s="1"/>
  <c r="E16" i="10"/>
  <c r="D16" i="10"/>
  <c r="C16" i="10"/>
  <c r="B16" i="10"/>
  <c r="G15" i="10"/>
  <c r="F15" i="10"/>
  <c r="E15" i="10"/>
  <c r="D15" i="10"/>
  <c r="C15" i="10"/>
  <c r="B15" i="10"/>
  <c r="G14" i="10"/>
  <c r="F14" i="10"/>
  <c r="E14" i="10"/>
  <c r="D14" i="10"/>
  <c r="C14" i="10"/>
  <c r="B14" i="10"/>
  <c r="G13" i="10"/>
  <c r="F13" i="10"/>
  <c r="H13" i="10" s="1"/>
  <c r="E13" i="10"/>
  <c r="D13" i="10"/>
  <c r="C13" i="10"/>
  <c r="B13" i="10"/>
  <c r="G12" i="10"/>
  <c r="F12" i="10"/>
  <c r="E12" i="10"/>
  <c r="D12" i="10"/>
  <c r="C12" i="10"/>
  <c r="B12" i="10"/>
  <c r="G11" i="10"/>
  <c r="F11" i="10"/>
  <c r="E11" i="10"/>
  <c r="D11" i="10"/>
  <c r="C11" i="10"/>
  <c r="B11" i="10"/>
  <c r="G10" i="10"/>
  <c r="F10" i="10"/>
  <c r="E10" i="10"/>
  <c r="D10" i="10"/>
  <c r="C10" i="10"/>
  <c r="B10" i="10"/>
  <c r="G9" i="10"/>
  <c r="F9" i="10"/>
  <c r="E9" i="10"/>
  <c r="D9" i="10"/>
  <c r="C9" i="10"/>
  <c r="B9" i="10"/>
  <c r="G21" i="11"/>
  <c r="F21" i="11"/>
  <c r="E21" i="11"/>
  <c r="D21" i="11"/>
  <c r="C21" i="11"/>
  <c r="B21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18" i="11"/>
  <c r="I18" i="11" s="1"/>
  <c r="F18" i="11"/>
  <c r="H18" i="11" s="1"/>
  <c r="E18" i="11"/>
  <c r="D18" i="11"/>
  <c r="C18" i="11"/>
  <c r="B18" i="11"/>
  <c r="G17" i="11"/>
  <c r="F17" i="11"/>
  <c r="E17" i="11"/>
  <c r="D17" i="11"/>
  <c r="C17" i="11"/>
  <c r="B17" i="11"/>
  <c r="G16" i="11"/>
  <c r="F16" i="11"/>
  <c r="E16" i="11"/>
  <c r="D16" i="11"/>
  <c r="C16" i="11"/>
  <c r="B16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H10" i="11" s="1"/>
  <c r="E10" i="11"/>
  <c r="D10" i="11"/>
  <c r="C10" i="11"/>
  <c r="B10" i="11"/>
  <c r="G9" i="11"/>
  <c r="F9" i="11"/>
  <c r="H9" i="11" s="1"/>
  <c r="E9" i="11"/>
  <c r="D9" i="11"/>
  <c r="C9" i="11"/>
  <c r="B9" i="11"/>
  <c r="G20" i="12"/>
  <c r="F20" i="12"/>
  <c r="E20" i="12"/>
  <c r="D20" i="12"/>
  <c r="C20" i="12"/>
  <c r="B20" i="12"/>
  <c r="G19" i="12"/>
  <c r="F19" i="12"/>
  <c r="E19" i="12"/>
  <c r="D19" i="12"/>
  <c r="C19" i="12"/>
  <c r="B19" i="12"/>
  <c r="G18" i="12"/>
  <c r="F18" i="12"/>
  <c r="E18" i="12"/>
  <c r="D18" i="12"/>
  <c r="C18" i="12"/>
  <c r="B18" i="12"/>
  <c r="G17" i="12"/>
  <c r="F17" i="12"/>
  <c r="E17" i="12"/>
  <c r="D17" i="12"/>
  <c r="C17" i="12"/>
  <c r="B17" i="12"/>
  <c r="G16" i="12"/>
  <c r="F16" i="12"/>
  <c r="E16" i="12"/>
  <c r="I16" i="12" s="1"/>
  <c r="D16" i="12"/>
  <c r="C16" i="12"/>
  <c r="B16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3" i="12"/>
  <c r="F13" i="12"/>
  <c r="E13" i="12"/>
  <c r="D13" i="12"/>
  <c r="C13" i="12"/>
  <c r="B13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F9" i="12"/>
  <c r="E9" i="12"/>
  <c r="D9" i="12"/>
  <c r="C9" i="12"/>
  <c r="B9" i="12"/>
  <c r="G21" i="13"/>
  <c r="F21" i="13"/>
  <c r="E21" i="13"/>
  <c r="D21" i="13"/>
  <c r="C21" i="13"/>
  <c r="B21" i="13"/>
  <c r="G20" i="13"/>
  <c r="F20" i="13"/>
  <c r="E20" i="13"/>
  <c r="D20" i="13"/>
  <c r="C20" i="13"/>
  <c r="B20" i="13"/>
  <c r="G19" i="13"/>
  <c r="F19" i="13"/>
  <c r="E19" i="13"/>
  <c r="D19" i="13"/>
  <c r="C19" i="13"/>
  <c r="B19" i="13"/>
  <c r="G18" i="13"/>
  <c r="F18" i="13"/>
  <c r="E18" i="13"/>
  <c r="D18" i="13"/>
  <c r="C18" i="13"/>
  <c r="B18" i="13"/>
  <c r="G17" i="13"/>
  <c r="F17" i="13"/>
  <c r="E17" i="13"/>
  <c r="D17" i="13"/>
  <c r="C17" i="13"/>
  <c r="B17" i="13"/>
  <c r="G16" i="13"/>
  <c r="F16" i="13"/>
  <c r="E16" i="13"/>
  <c r="D16" i="13"/>
  <c r="C16" i="13"/>
  <c r="B16" i="13"/>
  <c r="G15" i="13"/>
  <c r="F15" i="13"/>
  <c r="E15" i="13"/>
  <c r="D15" i="13"/>
  <c r="C15" i="13"/>
  <c r="B15" i="13"/>
  <c r="G14" i="13"/>
  <c r="F14" i="13"/>
  <c r="E14" i="13"/>
  <c r="D14" i="13"/>
  <c r="C14" i="13"/>
  <c r="B14" i="13"/>
  <c r="G13" i="13"/>
  <c r="F13" i="13"/>
  <c r="E13" i="13"/>
  <c r="D13" i="13"/>
  <c r="C13" i="13"/>
  <c r="B13" i="13"/>
  <c r="G12" i="13"/>
  <c r="F12" i="13"/>
  <c r="E12" i="13"/>
  <c r="D12" i="13"/>
  <c r="C12" i="13"/>
  <c r="B12" i="13"/>
  <c r="G11" i="13"/>
  <c r="F11" i="13"/>
  <c r="E11" i="13"/>
  <c r="D11" i="13"/>
  <c r="C11" i="13"/>
  <c r="B11" i="13"/>
  <c r="G10" i="13"/>
  <c r="F10" i="13"/>
  <c r="E10" i="13"/>
  <c r="D10" i="13"/>
  <c r="C10" i="13"/>
  <c r="B10" i="13"/>
  <c r="G9" i="13"/>
  <c r="F9" i="13"/>
  <c r="E9" i="13"/>
  <c r="D9" i="13"/>
  <c r="C9" i="13"/>
  <c r="B9" i="13"/>
  <c r="H20" i="13" l="1"/>
  <c r="J20" i="13" s="1"/>
  <c r="I13" i="11"/>
  <c r="I21" i="11"/>
  <c r="K21" i="11" s="1"/>
  <c r="I12" i="10"/>
  <c r="I20" i="10"/>
  <c r="I17" i="13"/>
  <c r="K17" i="13" s="1"/>
  <c r="I21" i="13"/>
  <c r="K21" i="13" s="1"/>
  <c r="I10" i="12"/>
  <c r="I14" i="12"/>
  <c r="I19" i="12"/>
  <c r="I20" i="12"/>
  <c r="H20" i="11"/>
  <c r="H11" i="10"/>
  <c r="I18" i="12"/>
  <c r="I14" i="13"/>
  <c r="K14" i="13" s="1"/>
  <c r="H13" i="13"/>
  <c r="J13" i="13" s="1"/>
  <c r="H21" i="11"/>
  <c r="J21" i="11" s="1"/>
  <c r="H14" i="12"/>
  <c r="I10" i="13"/>
  <c r="K10" i="13" s="1"/>
  <c r="H17" i="13"/>
  <c r="J17" i="13" s="1"/>
  <c r="H11" i="11"/>
  <c r="H14" i="11"/>
  <c r="J14" i="11" s="1"/>
  <c r="I19" i="10"/>
  <c r="H14" i="13"/>
  <c r="J14" i="13" s="1"/>
  <c r="I17" i="12"/>
  <c r="E22" i="10"/>
  <c r="H14" i="10"/>
  <c r="E22" i="11"/>
  <c r="J10" i="11"/>
  <c r="J18" i="11"/>
  <c r="F22" i="10"/>
  <c r="H11" i="13"/>
  <c r="J11" i="13" s="1"/>
  <c r="I15" i="13"/>
  <c r="K15" i="13" s="1"/>
  <c r="I12" i="13"/>
  <c r="K12" i="13" s="1"/>
  <c r="H15" i="13"/>
  <c r="J15" i="13" s="1"/>
  <c r="H19" i="13"/>
  <c r="H13" i="11"/>
  <c r="J13" i="11" s="1"/>
  <c r="H12" i="10"/>
  <c r="H10" i="13"/>
  <c r="J10" i="13" s="1"/>
  <c r="I11" i="13"/>
  <c r="K11" i="13" s="1"/>
  <c r="I20" i="13"/>
  <c r="K20" i="13" s="1"/>
  <c r="I15" i="12"/>
  <c r="I15" i="11"/>
  <c r="K15" i="11" s="1"/>
  <c r="I10" i="10"/>
  <c r="I15" i="10"/>
  <c r="H19" i="10"/>
  <c r="F22" i="13"/>
  <c r="K13" i="11"/>
  <c r="K18" i="11"/>
  <c r="I9" i="13"/>
  <c r="K9" i="13" s="1"/>
  <c r="H12" i="13"/>
  <c r="J12" i="13" s="1"/>
  <c r="I18" i="13"/>
  <c r="K18" i="13" s="1"/>
  <c r="H21" i="13"/>
  <c r="J21" i="13" s="1"/>
  <c r="I13" i="12"/>
  <c r="H19" i="12"/>
  <c r="H16" i="11"/>
  <c r="H17" i="11"/>
  <c r="J17" i="11" s="1"/>
  <c r="I13" i="13"/>
  <c r="K13" i="13" s="1"/>
  <c r="H12" i="12"/>
  <c r="I17" i="11"/>
  <c r="K17" i="11" s="1"/>
  <c r="J11" i="11"/>
  <c r="C22" i="10"/>
  <c r="C22" i="13"/>
  <c r="H10" i="12"/>
  <c r="I11" i="12"/>
  <c r="I12" i="12"/>
  <c r="H16" i="12"/>
  <c r="H15" i="11"/>
  <c r="J15" i="11" s="1"/>
  <c r="H19" i="11"/>
  <c r="H10" i="10"/>
  <c r="H15" i="10"/>
  <c r="H20" i="10"/>
  <c r="B21" i="12"/>
  <c r="H11" i="12"/>
  <c r="H13" i="12"/>
  <c r="F22" i="11"/>
  <c r="I11" i="11"/>
  <c r="K11" i="11" s="1"/>
  <c r="G22" i="10"/>
  <c r="I17" i="10"/>
  <c r="H18" i="13"/>
  <c r="J18" i="13" s="1"/>
  <c r="I19" i="13"/>
  <c r="C21" i="12"/>
  <c r="H20" i="12"/>
  <c r="G22" i="11"/>
  <c r="I10" i="11"/>
  <c r="K10" i="11" s="1"/>
  <c r="I16" i="11"/>
  <c r="K16" i="11" s="1"/>
  <c r="H9" i="10"/>
  <c r="I16" i="10"/>
  <c r="D21" i="12"/>
  <c r="B22" i="13"/>
  <c r="H16" i="13"/>
  <c r="J16" i="13" s="1"/>
  <c r="E21" i="12"/>
  <c r="H18" i="12"/>
  <c r="I9" i="11"/>
  <c r="K9" i="11" s="1"/>
  <c r="H12" i="11"/>
  <c r="J12" i="11" s="1"/>
  <c r="J20" i="11"/>
  <c r="B22" i="10"/>
  <c r="I14" i="10"/>
  <c r="F21" i="12"/>
  <c r="H17" i="12"/>
  <c r="B22" i="11"/>
  <c r="I14" i="11"/>
  <c r="K14" i="11" s="1"/>
  <c r="I20" i="11"/>
  <c r="K20" i="11" s="1"/>
  <c r="I13" i="10"/>
  <c r="G21" i="12"/>
  <c r="C22" i="11"/>
  <c r="D22" i="10"/>
  <c r="H9" i="13"/>
  <c r="E22" i="13"/>
  <c r="I16" i="13"/>
  <c r="K16" i="13" s="1"/>
  <c r="I9" i="12"/>
  <c r="H15" i="12"/>
  <c r="D22" i="11"/>
  <c r="I12" i="11"/>
  <c r="K12" i="11" s="1"/>
  <c r="J16" i="11"/>
  <c r="I19" i="11"/>
  <c r="I11" i="10"/>
  <c r="J9" i="13"/>
  <c r="H9" i="12"/>
  <c r="D22" i="13"/>
  <c r="J9" i="11"/>
  <c r="I9" i="10"/>
  <c r="G22" i="13"/>
  <c r="H22" i="10" l="1"/>
  <c r="J22" i="11"/>
  <c r="H22" i="13"/>
  <c r="K22" i="13"/>
  <c r="I22" i="13"/>
  <c r="I21" i="12"/>
  <c r="H22" i="11"/>
  <c r="I22" i="10"/>
  <c r="H21" i="12"/>
  <c r="I22" i="11"/>
  <c r="K22" i="11"/>
  <c r="J22" i="13"/>
</calcChain>
</file>

<file path=xl/sharedStrings.xml><?xml version="1.0" encoding="utf-8"?>
<sst xmlns="http://schemas.openxmlformats.org/spreadsheetml/2006/main" count="671" uniqueCount="210">
  <si>
    <t>Table 1</t>
  </si>
  <si>
    <t>Value of Belize Imports and Exports by Section of the S.I.T.C</t>
  </si>
  <si>
    <t>For December of 2024 and 2025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</si>
  <si>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</si>
  <si>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</si>
  <si>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</si>
  <si>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</si>
  <si>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</si>
  <si>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</si>
  <si>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</si>
  <si>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</si>
  <si>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</si>
  <si>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</si>
  <si>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</si>
  <si>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</si>
  <si>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</si>
  <si>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</si>
  <si>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</si>
  <si>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</si>
  <si>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</si>
  <si>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</si>
  <si>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</si>
  <si>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</si>
  <si>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</si>
  <si>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</si>
  <si>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</si>
  <si>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</si>
  <si>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</si>
  <si>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CFZ, as export figures include only bulk exports and not other sales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</si>
  <si>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</si>
  <si>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</si>
  <si>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</si>
  <si>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</si>
  <si>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</si>
  <si>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</si>
  <si>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</si>
  <si>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</si>
  <si>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</si>
  <si>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</si>
  <si>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</si>
  <si>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</si>
  <si>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</si>
  <si>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</si>
  <si>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</si>
  <si>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</si>
  <si>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</si>
  <si>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Balance of Trade excluding CFZ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</si>
  <si>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</si>
  <si>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</si>
  <si>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</si>
  <si>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</si>
  <si>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</si>
  <si>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</si>
  <si>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</si>
  <si>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</si>
  <si>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</si>
  <si>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</si>
  <si>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</si>
  <si>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</si>
  <si>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</si>
  <si>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</si>
  <si>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</si>
  <si>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</si>
  <si>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</si>
  <si>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</si>
  <si>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DECEMBER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</si>
  <si>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</si>
  <si>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</si>
  <si>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</si>
  <si>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</si>
  <si>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</si>
  <si>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</si>
  <si>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</si>
  <si>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</si>
  <si>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</si>
  <si>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</si>
  <si>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</si>
  <si>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</si>
  <si>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</si>
  <si>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</si>
  <si>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</si>
  <si>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</si>
  <si>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</si>
  <si>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</si>
  <si>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</si>
  <si>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</si>
  <si>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</si>
  <si>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</si>
  <si>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</si>
  <si>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December of 2024 and 2025</t>
  </si>
  <si>
    <t>JANUARY - DECEMBER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</si>
  <si>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</si>
  <si>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</si>
  <si>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</si>
  <si>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</si>
  <si>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</si>
  <si>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</si>
  <si>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</si>
  <si>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</si>
  <si>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</si>
  <si>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</si>
  <si>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</si>
  <si>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</si>
  <si>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</si>
  <si>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</si>
  <si>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</si>
  <si>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</si>
  <si>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</si>
  <si>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</si>
  <si>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</si>
  <si>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</si>
  <si>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</si>
  <si>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</si>
  <si>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</si>
  <si>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</si>
  <si>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</si>
  <si>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</si>
  <si>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</si>
  <si>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</si>
  <si>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</si>
  <si>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</si>
  <si>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</si>
  <si>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</si>
  <si>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</si>
  <si>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DENMARK</t>
  </si>
  <si>
    <t>GUATEMALA</t>
  </si>
  <si>
    <t>HONDURAS</t>
  </si>
  <si>
    <t>INDIA</t>
  </si>
  <si>
    <t>JAPAN</t>
  </si>
  <si>
    <t>SOUTH KOREA</t>
  </si>
  <si>
    <t>LITHUANIA</t>
  </si>
  <si>
    <t>MALAYSIA</t>
  </si>
  <si>
    <t>NETHERLANDS (HOLLAND)</t>
  </si>
  <si>
    <t>RUSSIAN FEDERATION</t>
  </si>
  <si>
    <t>EL SALVADOR</t>
  </si>
  <si>
    <t>THAILAND</t>
  </si>
  <si>
    <t>NEW TAIWAN</t>
  </si>
  <si>
    <t>VENEZUELA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</si>
  <si>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</si>
  <si>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</si>
  <si>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</si>
  <si>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</si>
  <si>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</si>
  <si>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</si>
  <si>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</si>
  <si>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</si>
  <si>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</si>
  <si>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</si>
  <si>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</si>
  <si>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</si>
  <si>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</si>
  <si>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</si>
  <si>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</si>
  <si>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</si>
  <si>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</si>
  <si>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</si>
  <si>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For January-December of 2024 and 2025</t>
  </si>
  <si>
    <t>Table 12</t>
  </si>
  <si>
    <t>Value of Belize Imports by Economic End-Use</t>
  </si>
  <si>
    <t>IMPORTS</t>
  </si>
  <si>
    <t>Annual</t>
  </si>
  <si>
    <t>December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</si>
  <si>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</si>
  <si>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</si>
  <si>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</si>
  <si>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</si>
  <si>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</si>
  <si>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</si>
  <si>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</si>
  <si>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</si>
  <si>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</si>
  <si>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</si>
  <si>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</si>
  <si>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</si>
  <si>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</si>
  <si>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</si>
  <si>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</si>
  <si>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</si>
  <si>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</si>
  <si>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</si>
  <si>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</si>
  <si>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</si>
  <si>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</si>
  <si>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</si>
  <si>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</si>
  <si>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</si>
  <si>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* Balance of Trade excluding CFZ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</si>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</sst>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#,###&quot;*&quot;"/>
    <numFmt numFmtId="172" formatCode="_(* #,##0.0_);_(* \(#,##0.0\);_(* &quot;-&quot;?_);_(@_)"/>
    <numFmt numFmtId="173" formatCode="_(* #,##0.00_);_(* \(#,##0.0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47">
    <xf numFmtId="0" fontId="0" fillId="0" borderId="0" xfId="0"/>
    <xf numFmtId="0" fontId="5" fillId="0" borderId="0" xfId="2" applyFont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1" fontId="0" fillId="0" borderId="0" xfId="0" applyNumberFormat="1"/>
    <xf numFmtId="0" fontId="0" fillId="0" borderId="4" xfId="0" applyBorder="1"/>
    <xf numFmtId="0" fontId="7" fillId="4" borderId="12" xfId="0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/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64" fontId="0" fillId="0" borderId="0" xfId="0" applyNumberFormat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0" fontId="7" fillId="0" borderId="0" xfId="0" applyFont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7" fontId="7" fillId="0" borderId="16" xfId="0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5" fontId="0" fillId="0" borderId="9" xfId="1" applyNumberFormat="1" applyFont="1" applyBorder="1"/>
    <xf numFmtId="165" fontId="7" fillId="0" borderId="9" xfId="1" applyNumberFormat="1" applyFont="1" applyFill="1" applyBorder="1"/>
    <xf numFmtId="167" fontId="7" fillId="4" borderId="12" xfId="1" applyNumberFormat="1" applyFont="1" applyFill="1" applyBorder="1"/>
    <xf numFmtId="167" fontId="4" fillId="6" borderId="12" xfId="2" applyNumberFormat="1" applyFont="1" applyFill="1" applyBorder="1"/>
    <xf numFmtId="172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Fill="1" applyBorder="1"/>
    <xf numFmtId="0" fontId="10" fillId="0" borderId="22" xfId="0" applyFont="1" applyBorder="1"/>
    <xf numFmtId="0" fontId="10" fillId="0" borderId="9" xfId="0" applyFont="1" applyBorder="1"/>
    <xf numFmtId="165" fontId="0" fillId="0" borderId="8" xfId="1" applyNumberFormat="1" applyFont="1" applyBorder="1"/>
    <xf numFmtId="0" fontId="0" fillId="0" borderId="16" xfId="0" applyBorder="1"/>
    <xf numFmtId="0" fontId="7" fillId="0" borderId="16" xfId="0" applyFont="1" applyBorder="1"/>
    <xf numFmtId="0" fontId="7" fillId="0" borderId="17" xfId="0" applyFont="1" applyBorder="1"/>
    <xf numFmtId="0" fontId="6" fillId="3" borderId="14" xfId="0" applyFont="1" applyFill="1" applyBorder="1" applyAlignment="1">
      <alignment horizontal="center"/>
    </xf>
    <xf numFmtId="167" fontId="0" fillId="0" borderId="16" xfId="1" applyNumberFormat="1" applyFont="1" applyBorder="1"/>
    <xf numFmtId="165" fontId="0" fillId="0" borderId="16" xfId="1" applyNumberFormat="1" applyFont="1" applyBorder="1"/>
    <xf numFmtId="169" fontId="7" fillId="0" borderId="17" xfId="1" applyNumberFormat="1" applyFont="1" applyBorder="1"/>
    <xf numFmtId="164" fontId="7" fillId="0" borderId="16" xfId="1" applyFont="1" applyBorder="1" applyAlignment="1">
      <alignment vertical="center"/>
    </xf>
    <xf numFmtId="165" fontId="7" fillId="0" borderId="16" xfId="1" applyNumberFormat="1" applyFont="1" applyBorder="1"/>
    <xf numFmtId="173" fontId="0" fillId="0" borderId="0" xfId="0" applyNumberFormat="1"/>
    <xf numFmtId="168" fontId="0" fillId="0" borderId="10" xfId="1" applyNumberFormat="1" applyFont="1" applyBorder="1"/>
    <xf numFmtId="165" fontId="0" fillId="0" borderId="0" xfId="1" applyNumberFormat="1" applyFont="1" applyFill="1"/>
    <xf numFmtId="164" fontId="0" fillId="0" borderId="8" xfId="1" applyFont="1" applyBorder="1"/>
    <xf numFmtId="164" fontId="0" fillId="0" borderId="9" xfId="1" applyFont="1" applyBorder="1"/>
    <xf numFmtId="164" fontId="0" fillId="0" borderId="0" xfId="1" applyFont="1" applyBorder="1"/>
    <xf numFmtId="166" fontId="0" fillId="0" borderId="9" xfId="0" applyNumberFormat="1" applyBorder="1"/>
    <xf numFmtId="164" fontId="0" fillId="0" borderId="8" xfId="1" applyFont="1" applyFill="1" applyBorder="1"/>
    <xf numFmtId="164" fontId="0" fillId="0" borderId="9" xfId="1" applyFont="1" applyFill="1" applyBorder="1"/>
    <xf numFmtId="0" fontId="0" fillId="0" borderId="8" xfId="0" applyBorder="1"/>
    <xf numFmtId="164" fontId="0" fillId="0" borderId="0" xfId="1" applyFont="1"/>
    <xf numFmtId="0" fontId="7" fillId="4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7" fillId="0" borderId="8" xfId="0" applyNumberFormat="1" applyFont="1" applyBorder="1"/>
    <xf numFmtId="168" fontId="7" fillId="0" borderId="16" xfId="0" applyNumberFormat="1" applyFont="1" applyBorder="1"/>
    <xf numFmtId="171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0" xfId="0" applyNumberFormat="1"/>
    <xf numFmtId="0" fontId="6" fillId="0" borderId="14" xfId="0" applyFont="1" applyBorder="1" applyAlignment="1">
      <alignment horizontal="center"/>
    </xf>
    <xf numFmtId="165" fontId="0" fillId="0" borderId="16" xfId="1" applyNumberFormat="1" applyFont="1" applyFill="1" applyBorder="1"/>
    <xf numFmtId="165" fontId="0" fillId="0" borderId="8" xfId="1" applyNumberFormat="1" applyFont="1" applyFill="1" applyBorder="1"/>
    <xf numFmtId="164" fontId="7" fillId="0" borderId="16" xfId="1" applyFont="1" applyFill="1" applyBorder="1" applyAlignment="1">
      <alignment vertical="center"/>
    </xf>
    <xf numFmtId="0" fontId="7" fillId="4" borderId="0" xfId="0" applyFont="1" applyFill="1" applyAlignment="1">
      <alignment horizontal="center"/>
    </xf>
    <xf numFmtId="165" fontId="7" fillId="0" borderId="9" xfId="1" applyNumberFormat="1" applyFont="1" applyBorder="1"/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4" fontId="7" fillId="4" borderId="4" xfId="1" applyFont="1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4" fontId="7" fillId="0" borderId="0" xfId="1" applyFont="1" applyBorder="1"/>
    <xf numFmtId="167" fontId="7" fillId="0" borderId="9" xfId="1" applyNumberFormat="1" applyFont="1" applyBorder="1"/>
    <xf numFmtId="167" fontId="1" fillId="0" borderId="0" xfId="1" applyNumberFormat="1" applyFont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0" fillId="4" borderId="8" xfId="0" applyNumberFormat="1" applyFill="1" applyBorder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4" fontId="0" fillId="0" borderId="8" xfId="0" applyNumberFormat="1" applyBorder="1"/>
    <xf numFmtId="164" fontId="7" fillId="0" borderId="0" xfId="1" applyFont="1" applyFill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org-my.sharepoint.com/TRADE/TRADE/2014/Trade%20Tables%20for%20Website%202014%20(Orig)/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F27" sqref="A1:XFD1048576"/>
    </sheetView>
  </sheetViews>
  <sheetFormatPr defaultRowHeight="15" x14ac:dyDescent="0.25"/>
  <cols>
    <col min="1" max="1" width="22.42578125" bestFit="1" customWidth="1"/>
    <col min="2" max="2" width="15.28515625" bestFit="1" customWidth="1"/>
    <col min="3" max="3" width="10.5703125" bestFit="1" customWidth="1"/>
    <col min="4" max="4" width="14.28515625" bestFit="1" customWidth="1"/>
    <col min="5" max="5" width="9.7109375" bestFit="1" customWidth="1"/>
    <col min="6" max="6" width="13.28515625" bestFit="1" customWidth="1"/>
    <col min="7" max="7" width="9.5703125" bestFit="1" customWidth="1"/>
    <col min="8" max="8" width="14.28515625" bestFit="1" customWidth="1"/>
    <col min="9" max="9" width="9.7109375" bestFit="1" customWidth="1"/>
    <col min="10" max="10" width="15" bestFit="1" customWidth="1"/>
    <col min="11" max="11" width="10.85546875" bestFit="1" customWidth="1"/>
    <col min="12" max="13" width="12.28515625" bestFit="1" customWidth="1"/>
  </cols>
  <sheetData>
    <row r="1" spans="1:15" x14ac:dyDescent="0.2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5" x14ac:dyDescent="0.25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5" x14ac:dyDescent="0.25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K4" s="12" t="s">
        <v>3</v>
      </c>
    </row>
    <row r="5" spans="1:15" x14ac:dyDescent="0.25">
      <c r="A5" s="224" t="s">
        <v>4</v>
      </c>
      <c r="B5" s="225" t="s">
        <v>5</v>
      </c>
      <c r="C5" s="226"/>
      <c r="D5" s="231" t="s">
        <v>6</v>
      </c>
      <c r="E5" s="232"/>
      <c r="F5" s="232"/>
      <c r="G5" s="232"/>
      <c r="H5" s="232"/>
      <c r="I5" s="232"/>
      <c r="J5" s="225" t="s">
        <v>7</v>
      </c>
      <c r="K5" s="226"/>
    </row>
    <row r="6" spans="1:15" x14ac:dyDescent="0.25">
      <c r="A6" s="224"/>
      <c r="B6" s="227"/>
      <c r="C6" s="228"/>
      <c r="D6" s="229" t="s">
        <v>8</v>
      </c>
      <c r="E6" s="230"/>
      <c r="F6" s="229" t="s">
        <v>9</v>
      </c>
      <c r="G6" s="230"/>
      <c r="H6" s="229" t="s">
        <v>10</v>
      </c>
      <c r="I6" s="235"/>
      <c r="J6" s="233"/>
      <c r="K6" s="234"/>
    </row>
    <row r="7" spans="1:15" x14ac:dyDescent="0.25">
      <c r="A7" s="82"/>
      <c r="B7" s="99">
        <v>45992</v>
      </c>
      <c r="C7" s="100">
        <v>45627</v>
      </c>
      <c r="D7" s="99">
        <v>45992</v>
      </c>
      <c r="E7" s="100">
        <v>45627</v>
      </c>
      <c r="F7" s="99">
        <v>45992</v>
      </c>
      <c r="G7" s="100">
        <v>45627</v>
      </c>
      <c r="H7" s="99">
        <v>45992</v>
      </c>
      <c r="I7" s="100">
        <v>45627</v>
      </c>
      <c r="J7" s="99">
        <v>45992</v>
      </c>
      <c r="K7" s="100">
        <v>45627</v>
      </c>
    </row>
    <row r="8" spans="1:15" x14ac:dyDescent="0.25">
      <c r="A8" s="74" t="s">
        <v>11</v>
      </c>
      <c r="B8" s="95">
        <v>30143.55269</v>
      </c>
      <c r="C8" s="103">
        <v>23510.91848</v>
      </c>
      <c r="D8" s="102">
        <v>22161.408855000001</v>
      </c>
      <c r="E8" s="41">
        <v>73985.556614999994</v>
      </c>
      <c r="F8" s="92">
        <v>11.69075</v>
      </c>
      <c r="G8" s="41">
        <v>66.64461</v>
      </c>
      <c r="H8" s="95">
        <v>22173.099605000003</v>
      </c>
      <c r="I8" s="41">
        <v>74052.201224999997</v>
      </c>
      <c r="J8" s="75">
        <v>-7970.4530849999974</v>
      </c>
      <c r="K8" s="76">
        <v>50541.282744999997</v>
      </c>
      <c r="L8" s="3"/>
      <c r="M8" s="3"/>
      <c r="N8" s="3"/>
      <c r="O8" s="3"/>
    </row>
    <row r="9" spans="1:15" x14ac:dyDescent="0.25">
      <c r="A9" s="74" t="s">
        <v>12</v>
      </c>
      <c r="B9" s="95">
        <v>6631.3473099999992</v>
      </c>
      <c r="C9" s="103">
        <v>6536.94445</v>
      </c>
      <c r="D9" s="102">
        <v>213.54982999999999</v>
      </c>
      <c r="E9" s="41">
        <v>1467.89265</v>
      </c>
      <c r="F9" s="92">
        <v>7.1999999999999995E-2</v>
      </c>
      <c r="G9" s="41">
        <v>1.4999999999999999E-2</v>
      </c>
      <c r="H9" s="95">
        <v>213.62182999999999</v>
      </c>
      <c r="I9" s="41">
        <v>1467.9076500000001</v>
      </c>
      <c r="J9" s="75">
        <v>-6417.7254799999992</v>
      </c>
      <c r="K9" s="76">
        <v>-5069.0367999999999</v>
      </c>
      <c r="L9" s="3"/>
      <c r="M9" s="3"/>
      <c r="N9" s="3"/>
      <c r="O9" s="3"/>
    </row>
    <row r="10" spans="1:15" x14ac:dyDescent="0.25">
      <c r="A10" s="74" t="s">
        <v>13</v>
      </c>
      <c r="B10" s="95">
        <v>5983.9928399999999</v>
      </c>
      <c r="C10" s="103">
        <v>3689.1459500000001</v>
      </c>
      <c r="D10" s="102">
        <v>476.74937</v>
      </c>
      <c r="E10" s="41">
        <v>415.24015999999995</v>
      </c>
      <c r="F10" s="92">
        <v>41.358750000000001</v>
      </c>
      <c r="G10" s="41">
        <v>46.923749999999998</v>
      </c>
      <c r="H10" s="95">
        <v>518.10811999999999</v>
      </c>
      <c r="I10" s="41">
        <v>462.16390999999993</v>
      </c>
      <c r="J10" s="75">
        <v>-5465.88472</v>
      </c>
      <c r="K10" s="76">
        <v>-3226.9820400000003</v>
      </c>
      <c r="L10" s="3"/>
      <c r="M10" s="3"/>
      <c r="N10" s="3"/>
      <c r="O10" s="3"/>
    </row>
    <row r="11" spans="1:15" x14ac:dyDescent="0.25">
      <c r="A11" s="74" t="s">
        <v>14</v>
      </c>
      <c r="B11" s="95">
        <v>37406.117124999997</v>
      </c>
      <c r="C11" s="103">
        <v>27026.363976000001</v>
      </c>
      <c r="D11" s="102">
        <v>3.0375000000000001</v>
      </c>
      <c r="E11" s="41">
        <v>0</v>
      </c>
      <c r="F11" s="92">
        <v>2868.4130499999997</v>
      </c>
      <c r="G11" s="41">
        <v>2097.9385000000002</v>
      </c>
      <c r="H11" s="95">
        <v>2871.4505499999996</v>
      </c>
      <c r="I11" s="41">
        <v>2097.9385000000002</v>
      </c>
      <c r="J11" s="75">
        <v>-34534.666574999996</v>
      </c>
      <c r="K11" s="76">
        <v>-24928.425476</v>
      </c>
      <c r="L11" s="3"/>
      <c r="M11" s="3"/>
      <c r="N11" s="3"/>
      <c r="O11" s="3"/>
    </row>
    <row r="12" spans="1:15" x14ac:dyDescent="0.25">
      <c r="A12" s="74" t="s">
        <v>15</v>
      </c>
      <c r="B12" s="95">
        <v>2435.4122699999998</v>
      </c>
      <c r="C12" s="103">
        <v>2897.9594300000003</v>
      </c>
      <c r="D12" s="102">
        <v>723.18296999999995</v>
      </c>
      <c r="E12" s="41">
        <v>462.41098999999997</v>
      </c>
      <c r="F12" s="92">
        <v>0</v>
      </c>
      <c r="G12" s="41">
        <v>0</v>
      </c>
      <c r="H12" s="95">
        <v>723.18296999999995</v>
      </c>
      <c r="I12" s="41">
        <v>462.41098999999997</v>
      </c>
      <c r="J12" s="75">
        <v>-1712.2293</v>
      </c>
      <c r="K12" s="76">
        <v>-2435.5484400000005</v>
      </c>
      <c r="L12" s="3"/>
      <c r="M12" s="3"/>
      <c r="N12" s="3"/>
      <c r="O12" s="3"/>
    </row>
    <row r="13" spans="1:15" x14ac:dyDescent="0.25">
      <c r="A13" s="74" t="s">
        <v>16</v>
      </c>
      <c r="B13" s="95">
        <v>30298.228230000001</v>
      </c>
      <c r="C13" s="103">
        <v>23600.5183</v>
      </c>
      <c r="D13" s="102">
        <v>7.1903699999999997</v>
      </c>
      <c r="E13" s="41">
        <v>46.527440000000006</v>
      </c>
      <c r="F13" s="92">
        <v>14.90021</v>
      </c>
      <c r="G13" s="41">
        <v>44.549349999999997</v>
      </c>
      <c r="H13" s="95">
        <v>22.090579999999999</v>
      </c>
      <c r="I13" s="41">
        <v>91.076790000000003</v>
      </c>
      <c r="J13" s="75">
        <v>-30276.137650000001</v>
      </c>
      <c r="K13" s="76">
        <v>-23509.441510000001</v>
      </c>
      <c r="L13" s="3"/>
      <c r="M13" s="3"/>
      <c r="N13" s="3"/>
      <c r="O13" s="3"/>
    </row>
    <row r="14" spans="1:15" x14ac:dyDescent="0.25">
      <c r="A14" s="74" t="s">
        <v>17</v>
      </c>
      <c r="B14" s="95">
        <v>39095.778119999995</v>
      </c>
      <c r="C14" s="103">
        <v>34361.2886</v>
      </c>
      <c r="D14" s="102">
        <v>814.53647000000001</v>
      </c>
      <c r="E14" s="41">
        <v>556.80048999999997</v>
      </c>
      <c r="F14" s="92">
        <v>439.82071999999999</v>
      </c>
      <c r="G14" s="41">
        <v>45.912019999999998</v>
      </c>
      <c r="H14" s="95">
        <v>1254.3571899999999</v>
      </c>
      <c r="I14" s="41">
        <v>602.71250999999995</v>
      </c>
      <c r="J14" s="75">
        <v>-37841.420929999993</v>
      </c>
      <c r="K14" s="76">
        <v>-33758.576090000002</v>
      </c>
      <c r="L14" s="3"/>
      <c r="N14" s="3"/>
      <c r="O14" s="3"/>
    </row>
    <row r="15" spans="1:15" x14ac:dyDescent="0.25">
      <c r="A15" s="74" t="s">
        <v>18</v>
      </c>
      <c r="B15" s="95">
        <v>64708.907590000003</v>
      </c>
      <c r="C15" s="103">
        <v>52818.386079999997</v>
      </c>
      <c r="D15" s="102">
        <v>0</v>
      </c>
      <c r="E15" s="41">
        <v>0</v>
      </c>
      <c r="F15" s="92">
        <v>901.55468000000008</v>
      </c>
      <c r="G15" s="41">
        <v>473.54601000000002</v>
      </c>
      <c r="H15" s="95">
        <v>901.55468000000008</v>
      </c>
      <c r="I15" s="41">
        <v>473.54601000000002</v>
      </c>
      <c r="J15" s="75">
        <v>-63807.352910000001</v>
      </c>
      <c r="K15" s="76">
        <v>-52344.840069999998</v>
      </c>
      <c r="L15" s="3"/>
      <c r="M15" s="3"/>
      <c r="N15" s="3"/>
      <c r="O15" s="3"/>
    </row>
    <row r="16" spans="1:15" x14ac:dyDescent="0.25">
      <c r="A16" s="74" t="s">
        <v>19</v>
      </c>
      <c r="B16" s="95">
        <v>19371.676809999997</v>
      </c>
      <c r="C16" s="103">
        <v>18308.544859999998</v>
      </c>
      <c r="D16" s="102">
        <v>98.483050000000006</v>
      </c>
      <c r="E16" s="41">
        <v>112.98</v>
      </c>
      <c r="F16" s="92">
        <v>113.50721</v>
      </c>
      <c r="G16" s="41">
        <v>435.26514000000003</v>
      </c>
      <c r="H16" s="95">
        <v>211.99026000000001</v>
      </c>
      <c r="I16" s="41">
        <v>548.24513999999999</v>
      </c>
      <c r="J16" s="75">
        <v>-19159.686549999999</v>
      </c>
      <c r="K16" s="76">
        <v>-17760.299719999999</v>
      </c>
      <c r="L16" s="3"/>
      <c r="M16" s="3"/>
      <c r="N16" s="3"/>
      <c r="O16" s="3"/>
    </row>
    <row r="17" spans="1:15" x14ac:dyDescent="0.25">
      <c r="A17" s="74" t="s">
        <v>20</v>
      </c>
      <c r="B17" s="95">
        <v>0.72447000000000006</v>
      </c>
      <c r="C17" s="103">
        <v>0</v>
      </c>
      <c r="D17" s="102">
        <v>0</v>
      </c>
      <c r="E17" s="41">
        <v>0</v>
      </c>
      <c r="F17" s="92">
        <v>0</v>
      </c>
      <c r="G17" s="41">
        <v>0</v>
      </c>
      <c r="H17" s="95">
        <v>0</v>
      </c>
      <c r="I17" s="41">
        <v>0</v>
      </c>
      <c r="J17" s="75">
        <v>-0.72447000000000006</v>
      </c>
      <c r="K17" s="76">
        <v>0</v>
      </c>
      <c r="L17" s="3"/>
      <c r="M17" s="3"/>
      <c r="N17" s="3"/>
      <c r="O17" s="3"/>
    </row>
    <row r="18" spans="1:15" x14ac:dyDescent="0.25">
      <c r="A18" s="74" t="s">
        <v>21</v>
      </c>
      <c r="B18" s="95">
        <v>31418.563869999998</v>
      </c>
      <c r="C18" s="103">
        <v>35529.436659999999</v>
      </c>
      <c r="D18" s="102">
        <v>0</v>
      </c>
      <c r="E18" s="41">
        <v>0</v>
      </c>
      <c r="F18" s="92">
        <v>605.25</v>
      </c>
      <c r="G18" s="41">
        <v>2134.6360399999999</v>
      </c>
      <c r="H18" s="95">
        <v>605.25</v>
      </c>
      <c r="I18" s="41">
        <v>2134.6360399999999</v>
      </c>
      <c r="J18" s="75" t="s">
        <v>22</v>
      </c>
      <c r="K18" s="76" t="s">
        <v>22</v>
      </c>
      <c r="L18" s="3"/>
      <c r="M18" s="3"/>
      <c r="N18" s="3"/>
      <c r="O18" s="3"/>
    </row>
    <row r="19" spans="1:15" x14ac:dyDescent="0.25">
      <c r="A19" s="74" t="s">
        <v>23</v>
      </c>
      <c r="B19" s="95">
        <v>3507.3833400000003</v>
      </c>
      <c r="C19" s="103">
        <v>2140.7521299999999</v>
      </c>
      <c r="D19" s="102">
        <v>0</v>
      </c>
      <c r="E19" s="41">
        <v>0</v>
      </c>
      <c r="F19" s="92">
        <v>0</v>
      </c>
      <c r="G19" s="41">
        <v>0</v>
      </c>
      <c r="H19" s="95">
        <v>0</v>
      </c>
      <c r="I19" s="41">
        <v>0</v>
      </c>
      <c r="J19" s="75">
        <v>-3507.3833400000003</v>
      </c>
      <c r="K19" s="76">
        <v>-2140.7521299999999</v>
      </c>
      <c r="L19" s="3"/>
      <c r="M19" s="3"/>
      <c r="N19" s="3"/>
      <c r="O19" s="3"/>
    </row>
    <row r="20" spans="1:15" x14ac:dyDescent="0.25">
      <c r="A20" s="74" t="s">
        <v>24</v>
      </c>
      <c r="B20" s="95">
        <v>431.85185999999999</v>
      </c>
      <c r="C20" s="103">
        <v>270.84769</v>
      </c>
      <c r="D20" s="102">
        <v>0</v>
      </c>
      <c r="E20" s="41">
        <v>0</v>
      </c>
      <c r="F20" s="92">
        <v>17</v>
      </c>
      <c r="G20" s="41">
        <v>64.263980000000004</v>
      </c>
      <c r="H20" s="95">
        <v>17</v>
      </c>
      <c r="I20" s="41">
        <v>64.263980000000004</v>
      </c>
      <c r="J20" s="75">
        <v>-414.85185999999999</v>
      </c>
      <c r="K20" s="76">
        <v>-206.58371</v>
      </c>
      <c r="L20" s="3"/>
      <c r="M20" s="3"/>
      <c r="N20" s="3"/>
      <c r="O20" s="3"/>
    </row>
    <row r="21" spans="1:15" x14ac:dyDescent="0.25">
      <c r="A21" s="81" t="s">
        <v>25</v>
      </c>
      <c r="B21" s="93">
        <v>271433.536525</v>
      </c>
      <c r="C21" s="77">
        <v>230691.10660600002</v>
      </c>
      <c r="D21" s="94">
        <v>24498.138415000001</v>
      </c>
      <c r="E21" s="77">
        <v>77047.408344999989</v>
      </c>
      <c r="F21" s="93">
        <v>5013.5673699999998</v>
      </c>
      <c r="G21" s="77">
        <v>5409.6944000000003</v>
      </c>
      <c r="H21" s="96">
        <v>29511.705785000006</v>
      </c>
      <c r="I21" s="77">
        <v>82457.102745000011</v>
      </c>
      <c r="J21" s="84">
        <v>-211108.51686999996</v>
      </c>
      <c r="K21" s="84">
        <v>-114839.20324100001</v>
      </c>
    </row>
    <row r="22" spans="1:15" x14ac:dyDescent="0.25">
      <c r="A22" s="1" t="s">
        <v>26</v>
      </c>
      <c r="B22" s="1"/>
      <c r="C22" s="1"/>
      <c r="D22" s="1"/>
    </row>
    <row r="23" spans="1:15" x14ac:dyDescent="0.25">
      <c r="A23" s="1" t="s">
        <v>27</v>
      </c>
      <c r="B23" s="1"/>
      <c r="C23" s="1"/>
      <c r="D23" s="1"/>
    </row>
    <row r="24" spans="1:15" x14ac:dyDescent="0.25">
      <c r="A24" s="1" t="s">
        <v>28</v>
      </c>
      <c r="B24" s="1"/>
      <c r="C24" s="1"/>
      <c r="D24" s="1"/>
    </row>
    <row r="25" spans="1:15" x14ac:dyDescent="0.25">
      <c r="A25" s="1"/>
      <c r="B25" s="1"/>
      <c r="C25" s="1"/>
      <c r="D25" s="1"/>
    </row>
    <row r="26" spans="1:15" x14ac:dyDescent="0.25">
      <c r="A26" s="114"/>
      <c r="B26" s="116"/>
    </row>
    <row r="27" spans="1:15" x14ac:dyDescent="0.25">
      <c r="A27" s="114"/>
      <c r="B27" s="115"/>
      <c r="E27" s="3"/>
      <c r="F27" s="3"/>
    </row>
    <row r="28" spans="1:15" x14ac:dyDescent="0.25">
      <c r="E28" s="3"/>
      <c r="F28" s="3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19" t="s">
        <v>139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x14ac:dyDescent="0.25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5">
      <c r="A3" s="219" t="s">
        <v>140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x14ac:dyDescent="0.25">
      <c r="A4" s="6"/>
      <c r="B4" s="6"/>
      <c r="C4" s="6"/>
      <c r="D4" s="6"/>
      <c r="E4" s="6"/>
      <c r="F4" s="6"/>
      <c r="G4" s="6"/>
      <c r="H4" s="6"/>
      <c r="K4" s="22" t="s">
        <v>141</v>
      </c>
    </row>
    <row r="5" spans="1:11" x14ac:dyDescent="0.25">
      <c r="A5" s="238" t="s">
        <v>4</v>
      </c>
      <c r="B5" s="225" t="s">
        <v>5</v>
      </c>
      <c r="C5" s="226"/>
      <c r="D5" s="224" t="s">
        <v>6</v>
      </c>
      <c r="E5" s="224"/>
      <c r="F5" s="224"/>
      <c r="G5" s="224"/>
      <c r="H5" s="224"/>
      <c r="I5" s="224"/>
      <c r="J5" s="225" t="s">
        <v>7</v>
      </c>
      <c r="K5" s="226"/>
    </row>
    <row r="6" spans="1:11" x14ac:dyDescent="0.25">
      <c r="A6" s="239"/>
      <c r="B6" s="233"/>
      <c r="C6" s="244"/>
      <c r="D6" s="224" t="s">
        <v>8</v>
      </c>
      <c r="E6" s="224"/>
      <c r="F6" s="224" t="s">
        <v>9</v>
      </c>
      <c r="G6" s="224"/>
      <c r="H6" s="235" t="s">
        <v>10</v>
      </c>
      <c r="I6" s="230"/>
      <c r="J6" s="233"/>
      <c r="K6" s="234"/>
    </row>
    <row r="7" spans="1:11" x14ac:dyDescent="0.25">
      <c r="A7" s="23"/>
      <c r="B7" s="8" t="s">
        <v>142</v>
      </c>
      <c r="C7" s="8" t="s">
        <v>142</v>
      </c>
      <c r="D7" s="24" t="s">
        <v>142</v>
      </c>
      <c r="E7" s="25" t="s">
        <v>142</v>
      </c>
      <c r="F7" s="8" t="s">
        <v>142</v>
      </c>
      <c r="G7" s="25" t="s">
        <v>142</v>
      </c>
      <c r="H7" s="8" t="s">
        <v>142</v>
      </c>
      <c r="I7" s="25" t="s">
        <v>142</v>
      </c>
      <c r="J7" s="8" t="s">
        <v>142</v>
      </c>
      <c r="K7" s="25" t="s">
        <v>142</v>
      </c>
    </row>
    <row r="8" spans="1:11" x14ac:dyDescent="0.25">
      <c r="A8" s="26"/>
      <c r="B8" s="27">
        <v>2014</v>
      </c>
      <c r="C8" s="28">
        <v>2013</v>
      </c>
      <c r="D8" s="27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25">
      <c r="A9" s="30" t="s">
        <v>11</v>
      </c>
      <c r="B9" s="42">
        <f>SUM('[1]Import by SITC 2014'!B4:C4)/1000</f>
        <v>29274.383439999998</v>
      </c>
      <c r="C9" s="56">
        <f>SUM('[2]Import by SITC 2013'!B4:C4)/1000</f>
        <v>31359.497090000001</v>
      </c>
      <c r="D9" s="42">
        <f>SUM('[1]Exports by SITC 2014'!B4:C4)/1000</f>
        <v>63102.2765</v>
      </c>
      <c r="E9" s="45">
        <f>SUM('[2]Exports by SITC 2013'!B4:C4)/1000</f>
        <v>78571.425979999985</v>
      </c>
      <c r="F9" s="57">
        <f>SUM('[1]Re-Exports by SITC 2014'!B4:C4)/1000</f>
        <v>239.53916000000001</v>
      </c>
      <c r="G9" s="45">
        <f>SUM('[2]Re-Exports by SITC 2013'!B4:C4)/1000</f>
        <v>131.62976999999998</v>
      </c>
      <c r="H9" s="57">
        <f>D9+F9</f>
        <v>63341.81566</v>
      </c>
      <c r="I9" s="45">
        <f>G9+E9</f>
        <v>78703.055749999985</v>
      </c>
      <c r="J9" s="44">
        <f>H9-B9</f>
        <v>34067.432220000002</v>
      </c>
      <c r="K9" s="45">
        <f>I9-C9</f>
        <v>47343.558659999981</v>
      </c>
    </row>
    <row r="10" spans="1:11" x14ac:dyDescent="0.25">
      <c r="A10" s="30" t="s">
        <v>12</v>
      </c>
      <c r="B10" s="42">
        <f>SUM('[1]Import by SITC 2014'!B5:C5)/1000</f>
        <v>6886.8480099999997</v>
      </c>
      <c r="C10" s="56">
        <f>SUM('[2]Import by SITC 2013'!B5:C5)/1000</f>
        <v>7227.8168399999995</v>
      </c>
      <c r="D10" s="42">
        <f>SUM('[1]Exports by SITC 2014'!B5:C5)/1000</f>
        <v>16.973599999999998</v>
      </c>
      <c r="E10" s="45">
        <f>SUM('[2]Exports by SITC 2013'!B5:C5)/1000</f>
        <v>75.613550000000004</v>
      </c>
      <c r="F10" s="57">
        <f>SUM('[1]Re-Exports by SITC 2014'!B5:C5)/1000</f>
        <v>1168.0750600000001</v>
      </c>
      <c r="G10" s="45">
        <f>SUM('[2]Re-Exports by SITC 2013'!B5:C5)/1000</f>
        <v>952.33828000000005</v>
      </c>
      <c r="H10" s="57">
        <f t="shared" ref="H10:H21" si="0">D10+F10</f>
        <v>1185.0486600000002</v>
      </c>
      <c r="I10" s="45">
        <f t="shared" ref="I10:I21" si="1">G10+E10</f>
        <v>1027.95183</v>
      </c>
      <c r="J10" s="46">
        <f t="shared" ref="J10:K21" si="2">H10-B10</f>
        <v>-5701.7993499999993</v>
      </c>
      <c r="K10" s="47">
        <f t="shared" si="2"/>
        <v>-6199.8650099999995</v>
      </c>
    </row>
    <row r="11" spans="1:11" x14ac:dyDescent="0.25">
      <c r="A11" s="30" t="s">
        <v>13</v>
      </c>
      <c r="B11" s="42">
        <f>SUM('[1]Import by SITC 2014'!B6:C6)/1000</f>
        <v>3303.5206699999999</v>
      </c>
      <c r="C11" s="56">
        <f>SUM('[2]Import by SITC 2013'!B6:C6)/1000</f>
        <v>2331.3383699999999</v>
      </c>
      <c r="D11" s="42">
        <f>SUM('[1]Exports by SITC 2014'!B6:C6)/1000</f>
        <v>809.37454000000002</v>
      </c>
      <c r="E11" s="45">
        <f>SUM('[2]Exports by SITC 2013'!B6:C6)/1000</f>
        <v>475.53702000000004</v>
      </c>
      <c r="F11" s="57">
        <f>SUM('[1]Re-Exports by SITC 2014'!B6:C6)/1000</f>
        <v>7.7010000000000009E-2</v>
      </c>
      <c r="G11" s="45">
        <f>SUM('[2]Re-Exports by SITC 2013'!B6:C6)/1000</f>
        <v>309.88830000000002</v>
      </c>
      <c r="H11" s="57">
        <f t="shared" si="0"/>
        <v>809.45155</v>
      </c>
      <c r="I11" s="45">
        <f t="shared" si="1"/>
        <v>785.42532000000006</v>
      </c>
      <c r="J11" s="46">
        <f t="shared" si="2"/>
        <v>-2494.0691200000001</v>
      </c>
      <c r="K11" s="47">
        <f t="shared" si="2"/>
        <v>-1545.9130499999999</v>
      </c>
    </row>
    <row r="12" spans="1:11" x14ac:dyDescent="0.25">
      <c r="A12" s="30" t="s">
        <v>14</v>
      </c>
      <c r="B12" s="42">
        <f>SUM('[1]Import by SITC 2014'!B7:C7)/1000</f>
        <v>49494.550159999999</v>
      </c>
      <c r="C12" s="56">
        <f>SUM('[2]Import by SITC 2013'!B7:C7)/1000</f>
        <v>48756.083570000003</v>
      </c>
      <c r="D12" s="42">
        <f>SUM('[1]Exports by SITC 2014'!B7:C7)/1000</f>
        <v>27125.865619999997</v>
      </c>
      <c r="E12" s="45">
        <f>SUM('[2]Exports by SITC 2013'!B7:C7)/1000</f>
        <v>30014.403420000002</v>
      </c>
      <c r="F12" s="57">
        <f>SUM('[1]Re-Exports by SITC 2014'!B7:C7)/1000</f>
        <v>3918.6817900000001</v>
      </c>
      <c r="G12" s="45">
        <f>SUM('[2]Re-Exports by SITC 2013'!B7:C7)/1000</f>
        <v>3967.2690499999999</v>
      </c>
      <c r="H12" s="57">
        <f t="shared" si="0"/>
        <v>31044.547409999996</v>
      </c>
      <c r="I12" s="45">
        <f t="shared" si="1"/>
        <v>33981.672470000005</v>
      </c>
      <c r="J12" s="46">
        <f t="shared" si="2"/>
        <v>-18450.002750000003</v>
      </c>
      <c r="K12" s="47">
        <f t="shared" si="2"/>
        <v>-14774.411099999998</v>
      </c>
    </row>
    <row r="13" spans="1:11" x14ac:dyDescent="0.25">
      <c r="A13" s="30" t="s">
        <v>15</v>
      </c>
      <c r="B13" s="42">
        <f>SUM('[1]Import by SITC 2014'!B8:C8)/1000</f>
        <v>2425.8977400000003</v>
      </c>
      <c r="C13" s="56">
        <f>SUM('[2]Import by SITC 2013'!B8:C8)/1000</f>
        <v>2151.2265499999999</v>
      </c>
      <c r="D13" s="42">
        <f>SUM('[1]Exports by SITC 2014'!B8:C8)/1000</f>
        <v>2.3705599999999998</v>
      </c>
      <c r="E13" s="45">
        <f>SUM('[2]Exports by SITC 2013'!B8:C8)/1000</f>
        <v>0</v>
      </c>
      <c r="F13" s="57">
        <f>SUM('[1]Re-Exports by SITC 2014'!B8:C8)/1000</f>
        <v>6.6959999999999992E-2</v>
      </c>
      <c r="G13" s="45">
        <f>SUM('[2]Re-Exports by SITC 2013'!B8:C8)/1000</f>
        <v>0</v>
      </c>
      <c r="H13" s="57">
        <f t="shared" si="0"/>
        <v>2.4375199999999997</v>
      </c>
      <c r="I13" s="45">
        <f t="shared" si="1"/>
        <v>0</v>
      </c>
      <c r="J13" s="46">
        <f t="shared" si="2"/>
        <v>-2423.4602200000004</v>
      </c>
      <c r="K13" s="47">
        <f t="shared" si="2"/>
        <v>-2151.2265499999999</v>
      </c>
    </row>
    <row r="14" spans="1:11" x14ac:dyDescent="0.25">
      <c r="A14" s="30" t="s">
        <v>16</v>
      </c>
      <c r="B14" s="42">
        <f>SUM('[1]Import by SITC 2014'!B9:C9)/1000</f>
        <v>20383.342980000001</v>
      </c>
      <c r="C14" s="56">
        <f>SUM('[2]Import by SITC 2013'!B9:C9)/1000</f>
        <v>21726.38279</v>
      </c>
      <c r="D14" s="42">
        <f>SUM('[1]Exports by SITC 2014'!B9:C9)/1000</f>
        <v>1242.3349700000001</v>
      </c>
      <c r="E14" s="45">
        <f>SUM('[2]Exports by SITC 2013'!B9:C9)/1000</f>
        <v>1910.5976000000001</v>
      </c>
      <c r="F14" s="57">
        <f>SUM('[1]Re-Exports by SITC 2014'!B9:C9)/1000</f>
        <v>140.11913999999999</v>
      </c>
      <c r="G14" s="45">
        <f>SUM('[2]Re-Exports by SITC 2013'!B9:C9)/1000</f>
        <v>386.70888000000002</v>
      </c>
      <c r="H14" s="57">
        <f t="shared" si="0"/>
        <v>1382.4541100000001</v>
      </c>
      <c r="I14" s="45">
        <f t="shared" si="1"/>
        <v>2297.3064800000002</v>
      </c>
      <c r="J14" s="46">
        <f t="shared" si="2"/>
        <v>-19000.888870000002</v>
      </c>
      <c r="K14" s="47">
        <f t="shared" si="2"/>
        <v>-19429.07631</v>
      </c>
    </row>
    <row r="15" spans="1:11" x14ac:dyDescent="0.25">
      <c r="A15" s="30" t="s">
        <v>17</v>
      </c>
      <c r="B15" s="42">
        <f>SUM('[1]Import by SITC 2014'!B10:C10)/1000</f>
        <v>29213.826949999999</v>
      </c>
      <c r="C15" s="56">
        <f>SUM('[2]Import by SITC 2013'!B10:C10)/1000</f>
        <v>32325.686420000002</v>
      </c>
      <c r="D15" s="42">
        <f>SUM('[1]Exports by SITC 2014'!B10:C10)/1000</f>
        <v>134.74381</v>
      </c>
      <c r="E15" s="45">
        <f>SUM('[2]Exports by SITC 2013'!B10:C10)/1000</f>
        <v>188.14795000000001</v>
      </c>
      <c r="F15" s="57">
        <f>SUM('[1]Re-Exports by SITC 2014'!B10:C10)/1000</f>
        <v>948.64992999999993</v>
      </c>
      <c r="G15" s="45">
        <f>SUM('[2]Re-Exports by SITC 2013'!B10:C10)/1000</f>
        <v>1605.10014</v>
      </c>
      <c r="H15" s="57">
        <f t="shared" si="0"/>
        <v>1083.39374</v>
      </c>
      <c r="I15" s="45">
        <f t="shared" si="1"/>
        <v>1793.24809</v>
      </c>
      <c r="J15" s="46">
        <f t="shared" si="2"/>
        <v>-28130.433209999999</v>
      </c>
      <c r="K15" s="47">
        <f t="shared" si="2"/>
        <v>-30532.438330000001</v>
      </c>
    </row>
    <row r="16" spans="1:11" x14ac:dyDescent="0.25">
      <c r="A16" s="30" t="s">
        <v>18</v>
      </c>
      <c r="B16" s="42">
        <f>SUM('[1]Import by SITC 2014'!B11:C11)/1000</f>
        <v>49408.165019999993</v>
      </c>
      <c r="C16" s="56">
        <f>SUM('[2]Import by SITC 2013'!B11:C11)/1000</f>
        <v>43666.056269999994</v>
      </c>
      <c r="D16" s="42">
        <f>SUM('[1]Exports by SITC 2014'!B11:C11)/1000</f>
        <v>0</v>
      </c>
      <c r="E16" s="45">
        <f>SUM('[2]Exports by SITC 2013'!B11:C11)/1000</f>
        <v>0</v>
      </c>
      <c r="F16" s="57">
        <f>SUM('[1]Re-Exports by SITC 2014'!B11:C11)/1000</f>
        <v>1693.7193400000001</v>
      </c>
      <c r="G16" s="45">
        <f>SUM('[2]Re-Exports by SITC 2013'!B11:C11)/1000</f>
        <v>9299.0858200000002</v>
      </c>
      <c r="H16" s="57">
        <f t="shared" si="0"/>
        <v>1693.7193400000001</v>
      </c>
      <c r="I16" s="45">
        <f t="shared" si="1"/>
        <v>9299.0858200000002</v>
      </c>
      <c r="J16" s="46">
        <f t="shared" si="2"/>
        <v>-47714.44567999999</v>
      </c>
      <c r="K16" s="47">
        <f t="shared" si="2"/>
        <v>-34366.970449999993</v>
      </c>
    </row>
    <row r="17" spans="1:11" x14ac:dyDescent="0.25">
      <c r="A17" s="30" t="s">
        <v>19</v>
      </c>
      <c r="B17" s="42">
        <f>SUM('[1]Import by SITC 2014'!B12:C12)/1000</f>
        <v>19616.142309999999</v>
      </c>
      <c r="C17" s="56">
        <f>SUM('[2]Import by SITC 2013'!B12:C12)/1000</f>
        <v>16937.698640000002</v>
      </c>
      <c r="D17" s="42">
        <f>SUM('[1]Exports by SITC 2014'!B12:C12)/1000</f>
        <v>11.08745</v>
      </c>
      <c r="E17" s="45">
        <f>SUM('[2]Exports by SITC 2013'!B12:C12)/1000</f>
        <v>12.220800000000001</v>
      </c>
      <c r="F17" s="57">
        <f>SUM('[1]Re-Exports by SITC 2014'!B12:C12)/1000</f>
        <v>1160.2309700000001</v>
      </c>
      <c r="G17" s="45">
        <f>SUM('[2]Re-Exports by SITC 2013'!B12:C12)/1000</f>
        <v>938.10672999999997</v>
      </c>
      <c r="H17" s="57">
        <f t="shared" si="0"/>
        <v>1171.3184200000001</v>
      </c>
      <c r="I17" s="45">
        <f t="shared" si="1"/>
        <v>950.32753000000002</v>
      </c>
      <c r="J17" s="46">
        <f t="shared" si="2"/>
        <v>-18444.82389</v>
      </c>
      <c r="K17" s="47">
        <f t="shared" si="2"/>
        <v>-15987.371110000002</v>
      </c>
    </row>
    <row r="18" spans="1:11" hidden="1" x14ac:dyDescent="0.25">
      <c r="A18" s="30" t="s">
        <v>20</v>
      </c>
      <c r="B18" s="42">
        <f>SUM('[1]Import by SITC 2014'!B13:C13)/1000</f>
        <v>0</v>
      </c>
      <c r="C18" s="56">
        <f>SUM('[2]Import by SITC 2013'!B13:C13)/1000</f>
        <v>0</v>
      </c>
      <c r="D18" s="42">
        <f>SUM('[1]Exports by SITC 2014'!B13:C13)/1000</f>
        <v>0</v>
      </c>
      <c r="E18" s="45">
        <f>SUM('[2]Exports by SITC 2013'!B13:C13)/1000</f>
        <v>0</v>
      </c>
      <c r="F18" s="57">
        <f>SUM('[1]Re-Exports by SITC 2014'!B13:C13)/1000</f>
        <v>0</v>
      </c>
      <c r="G18" s="45">
        <f>SUM('[2]Re-Exports by SITC 2013'!B13:C13)/1000</f>
        <v>0</v>
      </c>
      <c r="H18" s="57">
        <f t="shared" si="0"/>
        <v>0</v>
      </c>
      <c r="I18" s="45">
        <f t="shared" si="1"/>
        <v>0</v>
      </c>
      <c r="J18" s="46">
        <f t="shared" si="2"/>
        <v>0</v>
      </c>
      <c r="K18" s="47">
        <f t="shared" si="2"/>
        <v>0</v>
      </c>
    </row>
    <row r="19" spans="1:11" x14ac:dyDescent="0.25">
      <c r="A19" s="30" t="s">
        <v>21</v>
      </c>
      <c r="B19" s="42">
        <f>SUM('[1]Import by SITC 2014'!B14:C14)/1000</f>
        <v>42000.915040000007</v>
      </c>
      <c r="C19" s="56">
        <f>SUM('[2]Import by SITC 2013'!B14:C14)/1000</f>
        <v>54749.529260000003</v>
      </c>
      <c r="D19" s="42">
        <f>SUM('[1]Exports by SITC 2014'!B14:C14)/1000</f>
        <v>0</v>
      </c>
      <c r="E19" s="45">
        <f>SUM('[2]Exports by SITC 2013'!B14:C14)/1000</f>
        <v>0</v>
      </c>
      <c r="F19" s="57">
        <f>SUM('[1]Re-Exports by SITC 2014'!B14:C14)/1000</f>
        <v>4348.6907699999992</v>
      </c>
      <c r="G19" s="45">
        <f>SUM('[2]Re-Exports by SITC 2013'!B14:C14)/1000</f>
        <v>16628.981740000003</v>
      </c>
      <c r="H19" s="57">
        <f t="shared" si="0"/>
        <v>4348.6907699999992</v>
      </c>
      <c r="I19" s="45">
        <f t="shared" si="1"/>
        <v>16628.981740000003</v>
      </c>
      <c r="J19" s="46" t="s">
        <v>143</v>
      </c>
      <c r="K19" s="47" t="s">
        <v>143</v>
      </c>
    </row>
    <row r="20" spans="1:11" x14ac:dyDescent="0.25">
      <c r="A20" s="30" t="s">
        <v>23</v>
      </c>
      <c r="B20" s="42">
        <f>SUM('[1]Import by SITC 2014'!B15:C15)/1000</f>
        <v>10779.540700000001</v>
      </c>
      <c r="C20" s="56">
        <f>SUM('[2]Import by SITC 2013'!B15:C15)/1000</f>
        <v>12626.60548</v>
      </c>
      <c r="D20" s="42">
        <f>SUM('[1]Exports by SITC 2014'!B15:C15)/1000</f>
        <v>0</v>
      </c>
      <c r="E20" s="45">
        <f>SUM('[2]Exports by SITC 2013'!B15:C15)/1000</f>
        <v>0</v>
      </c>
      <c r="F20" s="57">
        <f>SUM('[1]Re-Exports by SITC 2014'!B15:C15)/1000</f>
        <v>0</v>
      </c>
      <c r="G20" s="45">
        <f>SUM('[2]Re-Exports by SITC 2013'!B15:C15)/1000</f>
        <v>0</v>
      </c>
      <c r="H20" s="57">
        <f t="shared" si="0"/>
        <v>0</v>
      </c>
      <c r="I20" s="45">
        <f t="shared" si="1"/>
        <v>0</v>
      </c>
      <c r="J20" s="46">
        <f t="shared" si="2"/>
        <v>-10779.540700000001</v>
      </c>
      <c r="K20" s="47">
        <f>I20-C20</f>
        <v>-12626.60548</v>
      </c>
    </row>
    <row r="21" spans="1:11" x14ac:dyDescent="0.25">
      <c r="A21" s="30" t="s">
        <v>24</v>
      </c>
      <c r="B21" s="42">
        <f>SUM('[1]Import by SITC 2014'!B16:C16)/1000</f>
        <v>1255.04294</v>
      </c>
      <c r="C21" s="56">
        <f>SUM('[2]Import by SITC 2013'!B16:C16)/1000</f>
        <v>1484.51846</v>
      </c>
      <c r="D21" s="42">
        <f>SUM('[1]Exports by SITC 2014'!B16:C16)/1000</f>
        <v>0</v>
      </c>
      <c r="E21" s="45">
        <f>SUM('[2]Exports by SITC 2013'!B16:C16)/1000</f>
        <v>0</v>
      </c>
      <c r="F21" s="57">
        <f>SUM('[1]Re-Exports by SITC 2014'!B16:C16)/1000</f>
        <v>271.02146000000005</v>
      </c>
      <c r="G21" s="45">
        <f>SUM('[2]Re-Exports by SITC 2013'!B16:C16)/1000</f>
        <v>135.80024</v>
      </c>
      <c r="H21" s="57">
        <f t="shared" si="0"/>
        <v>271.02146000000005</v>
      </c>
      <c r="I21" s="45">
        <f t="shared" si="1"/>
        <v>135.80024</v>
      </c>
      <c r="J21" s="46">
        <f t="shared" si="2"/>
        <v>-984.02148</v>
      </c>
      <c r="K21" s="47">
        <f>I21-C21</f>
        <v>-1348.71822</v>
      </c>
    </row>
    <row r="22" spans="1:11" ht="15.75" thickBot="1" x14ac:dyDescent="0.3">
      <c r="A22" s="2" t="s">
        <v>25</v>
      </c>
      <c r="B22" s="58">
        <f>SUM(B9:B21)</f>
        <v>264042.17596000002</v>
      </c>
      <c r="C22" s="59">
        <f t="shared" ref="C22:J22" si="3">SUM(C9:C21)</f>
        <v>275342.43974</v>
      </c>
      <c r="D22" s="60">
        <f t="shared" si="3"/>
        <v>92445.02704999999</v>
      </c>
      <c r="E22" s="59">
        <f t="shared" si="3"/>
        <v>111247.94631999997</v>
      </c>
      <c r="F22" s="58">
        <f t="shared" si="3"/>
        <v>13888.871589999999</v>
      </c>
      <c r="G22" s="59">
        <f t="shared" si="3"/>
        <v>34354.908949999997</v>
      </c>
      <c r="H22" s="58">
        <f t="shared" si="3"/>
        <v>106333.89864</v>
      </c>
      <c r="I22" s="59">
        <f t="shared" si="3"/>
        <v>145602.85527</v>
      </c>
      <c r="J22" s="54">
        <f t="shared" si="3"/>
        <v>-120056.05304999999</v>
      </c>
      <c r="K22" s="54">
        <f>SUM(K9:K21)</f>
        <v>-91619.036950000009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1"/>
      <c r="K24" s="31"/>
    </row>
    <row r="25" spans="1:11" x14ac:dyDescent="0.25">
      <c r="A25" s="1" t="s">
        <v>46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219" t="s">
        <v>144</v>
      </c>
      <c r="B1" s="219"/>
      <c r="C1" s="219"/>
      <c r="D1" s="219"/>
      <c r="E1" s="219"/>
      <c r="F1" s="219"/>
      <c r="G1" s="219"/>
      <c r="H1" s="219"/>
      <c r="I1" s="219"/>
    </row>
    <row r="2" spans="1:9" x14ac:dyDescent="0.25">
      <c r="A2" s="219" t="s">
        <v>30</v>
      </c>
      <c r="B2" s="219"/>
      <c r="C2" s="219"/>
      <c r="D2" s="219"/>
      <c r="E2" s="219"/>
      <c r="F2" s="219"/>
      <c r="G2" s="219"/>
      <c r="H2" s="219"/>
      <c r="I2" s="219"/>
    </row>
    <row r="3" spans="1:9" x14ac:dyDescent="0.25">
      <c r="A3" s="219" t="s">
        <v>145</v>
      </c>
      <c r="B3" s="219"/>
      <c r="C3" s="219"/>
      <c r="D3" s="219"/>
      <c r="E3" s="219"/>
      <c r="F3" s="219"/>
      <c r="G3" s="219"/>
      <c r="H3" s="219"/>
      <c r="I3" s="219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141</v>
      </c>
    </row>
    <row r="5" spans="1:9" x14ac:dyDescent="0.25">
      <c r="A5" s="224" t="s">
        <v>31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</row>
    <row r="6" spans="1:9" x14ac:dyDescent="0.25">
      <c r="A6" s="224"/>
      <c r="B6" s="224"/>
      <c r="C6" s="224"/>
      <c r="D6" s="224" t="s">
        <v>8</v>
      </c>
      <c r="E6" s="224"/>
      <c r="F6" s="230" t="s">
        <v>9</v>
      </c>
      <c r="G6" s="224"/>
      <c r="H6" s="230" t="s">
        <v>10</v>
      </c>
      <c r="I6" s="224"/>
    </row>
    <row r="7" spans="1:9" x14ac:dyDescent="0.25">
      <c r="A7" s="32"/>
      <c r="B7" s="8" t="s">
        <v>146</v>
      </c>
      <c r="C7" s="8" t="s">
        <v>146</v>
      </c>
      <c r="D7" s="24" t="s">
        <v>146</v>
      </c>
      <c r="E7" s="25" t="s">
        <v>146</v>
      </c>
      <c r="F7" s="8" t="s">
        <v>146</v>
      </c>
      <c r="G7" s="25" t="s">
        <v>146</v>
      </c>
      <c r="H7" s="8" t="s">
        <v>146</v>
      </c>
      <c r="I7" s="25" t="s">
        <v>146</v>
      </c>
    </row>
    <row r="8" spans="1:9" x14ac:dyDescent="0.25">
      <c r="A8" s="33"/>
      <c r="B8" s="34">
        <v>2014</v>
      </c>
      <c r="C8" s="35">
        <v>2013</v>
      </c>
      <c r="D8" s="34">
        <v>2014</v>
      </c>
      <c r="E8" s="35">
        <v>2013</v>
      </c>
      <c r="F8" s="34">
        <v>2014</v>
      </c>
      <c r="G8" s="35">
        <v>2013</v>
      </c>
      <c r="H8" s="34">
        <v>2014</v>
      </c>
      <c r="I8" s="35">
        <v>2013</v>
      </c>
    </row>
    <row r="9" spans="1:9" x14ac:dyDescent="0.25">
      <c r="A9" s="36" t="s">
        <v>32</v>
      </c>
      <c r="B9" s="42">
        <f>SUM('[1]Imports by COO 2014'!B3:C3)/1000</f>
        <v>78867.229859999992</v>
      </c>
      <c r="C9" s="48">
        <f>SUM('[2]Imports by COO 2013'!B3:C3)/1000</f>
        <v>82559.322930000009</v>
      </c>
      <c r="D9" s="42">
        <f>SUM('[1]Exports by COO 2014'!B3:C3)/1000</f>
        <v>41037.425752000003</v>
      </c>
      <c r="E9" s="41">
        <f>SUM('[2]Exports by COO 2013'!B3:C3)/1000</f>
        <v>48753.910179999999</v>
      </c>
      <c r="F9" s="42">
        <f>SUM('[1]Re-Exports by COO 2014'!B3:C3)/1000</f>
        <v>8361.6647499999999</v>
      </c>
      <c r="G9" s="41">
        <f>SUM('[2]Re-Exports by COO 2013'!B3:C3)/1000</f>
        <v>16576.360359999999</v>
      </c>
      <c r="H9" s="42">
        <f>D9+F9</f>
        <v>49399.090502000006</v>
      </c>
      <c r="I9" s="41">
        <f>E9+G9</f>
        <v>65330.270539999998</v>
      </c>
    </row>
    <row r="10" spans="1:9" x14ac:dyDescent="0.25">
      <c r="A10" s="36" t="s">
        <v>33</v>
      </c>
      <c r="B10" s="42">
        <f>SUM('[1]Imports by COO 2014'!B4:C4)/1000</f>
        <v>28912.767189999999</v>
      </c>
      <c r="C10" s="48">
        <f>SUM('[2]Imports by COO 2013'!B4:C4)/1000</f>
        <v>29586.487519999999</v>
      </c>
      <c r="D10" s="42">
        <f>SUM('[1]Exports by COO 2014'!B4:C4)/1000</f>
        <v>11196.948525</v>
      </c>
      <c r="E10" s="41">
        <f>SUM('[2]Exports by COO 2013'!B4:C4)/1000</f>
        <v>2884.1638169999997</v>
      </c>
      <c r="F10" s="42">
        <f>SUM('[1]Re-Exports by COO 2014'!B4:C4)/1000</f>
        <v>189.14575999999997</v>
      </c>
      <c r="G10" s="41">
        <f>SUM('[2]Re-Exports by COO 2013'!B4:C4)/1000</f>
        <v>437.76895000000002</v>
      </c>
      <c r="H10" s="42">
        <f t="shared" ref="H10:I20" si="0">D10+F10</f>
        <v>11386.094284999999</v>
      </c>
      <c r="I10" s="41">
        <f t="shared" si="0"/>
        <v>3321.9327669999998</v>
      </c>
    </row>
    <row r="11" spans="1:9" x14ac:dyDescent="0.25">
      <c r="A11" s="36" t="s">
        <v>34</v>
      </c>
      <c r="B11" s="42">
        <f>SUM('[1]Imports by COO 2014'!B5:C5)/1000</f>
        <v>4837.9395000000004</v>
      </c>
      <c r="C11" s="48">
        <f>SUM('[2]Imports by COO 2013'!B5:C5)/1000</f>
        <v>3842.8713099999995</v>
      </c>
      <c r="D11" s="42">
        <f>SUM('[1]Exports by COO 2014'!B5:C5)/1000</f>
        <v>16796.558289000001</v>
      </c>
      <c r="E11" s="41">
        <f>SUM('[2]Exports by COO 2013'!B5:C5)/1000</f>
        <v>28935.991125</v>
      </c>
      <c r="F11" s="42">
        <f>SUM('[1]Re-Exports by COO 2014'!B5:C5)/1000</f>
        <v>152.41578000000001</v>
      </c>
      <c r="G11" s="41">
        <f>SUM('[2]Re-Exports by COO 2013'!B5:C5)/1000</f>
        <v>464.56657999999993</v>
      </c>
      <c r="H11" s="42">
        <f t="shared" si="0"/>
        <v>16948.974069</v>
      </c>
      <c r="I11" s="41">
        <f t="shared" si="0"/>
        <v>29400.557704999999</v>
      </c>
    </row>
    <row r="12" spans="1:9" x14ac:dyDescent="0.25">
      <c r="A12" s="36" t="s">
        <v>35</v>
      </c>
      <c r="B12" s="42">
        <f>SUM('[1]Imports by COO 2014'!B6:C6)/1000</f>
        <v>8132.5538799999986</v>
      </c>
      <c r="C12" s="48">
        <f>SUM('[2]Imports by COO 2013'!B6:C6)/1000</f>
        <v>9218.6162899999999</v>
      </c>
      <c r="D12" s="42">
        <f>SUM('[1]Exports by COO 2014'!B6:C6)/1000</f>
        <v>13004.213390999999</v>
      </c>
      <c r="E12" s="41">
        <f>SUM('[2]Exports by COO 2013'!B6:C6)/1000</f>
        <v>12903.687533</v>
      </c>
      <c r="F12" s="42">
        <f>SUM('[1]Re-Exports by COO 2014'!B6:C6)/1000</f>
        <v>195.34332000000001</v>
      </c>
      <c r="G12" s="41">
        <f>SUM('[2]Re-Exports by COO 2013'!B6:C6)/1000</f>
        <v>23.612260000000003</v>
      </c>
      <c r="H12" s="42">
        <f t="shared" si="0"/>
        <v>13199.556710999999</v>
      </c>
      <c r="I12" s="41">
        <f t="shared" si="0"/>
        <v>12927.299793</v>
      </c>
    </row>
    <row r="13" spans="1:9" x14ac:dyDescent="0.25">
      <c r="A13" s="36" t="s">
        <v>36</v>
      </c>
      <c r="B13" s="42">
        <f>SUM('[1]Imports by COO 2014'!B7:C7)/1000</f>
        <v>5205.1812499999996</v>
      </c>
      <c r="C13" s="48">
        <f>SUM('[2]Imports by COO 2013'!B7:C7)/1000</f>
        <v>5891.3556899999994</v>
      </c>
      <c r="D13" s="42">
        <f>SUM('[1]Exports by COO 2014'!B7:C7)/1000</f>
        <v>0</v>
      </c>
      <c r="E13" s="41">
        <f>SUM('[2]Exports by COO 2013'!B7:C7)/1000</f>
        <v>5.5731599999999997</v>
      </c>
      <c r="F13" s="42">
        <f>SUM('[1]Re-Exports by COO 2014'!B7:C7)/1000</f>
        <v>5.5239099999999999</v>
      </c>
      <c r="G13" s="41">
        <f>SUM('[2]Re-Exports by COO 2013'!B7:C7)/1000</f>
        <v>554.38835000000006</v>
      </c>
      <c r="H13" s="42">
        <f t="shared" si="0"/>
        <v>5.5239099999999999</v>
      </c>
      <c r="I13" s="41">
        <f t="shared" si="0"/>
        <v>559.96151000000009</v>
      </c>
    </row>
    <row r="14" spans="1:9" x14ac:dyDescent="0.25">
      <c r="A14" s="36" t="s">
        <v>37</v>
      </c>
      <c r="B14" s="42">
        <f>SUM('[1]Imports by COO 2014'!B8:C8)/1000</f>
        <v>2779.1412099999998</v>
      </c>
      <c r="C14" s="48">
        <f>SUM('[2]Imports by COO 2013'!B8:C8)/1000</f>
        <v>5004.0260099999996</v>
      </c>
      <c r="D14" s="42">
        <f>SUM('[1]Exports by COO 2014'!B8:C8)/1000</f>
        <v>0</v>
      </c>
      <c r="E14" s="41">
        <f>SUM('[2]Exports by COO 2013'!B8:C8)/1000</f>
        <v>2.86971</v>
      </c>
      <c r="F14" s="42">
        <f>SUM('[1]Re-Exports by COO 2014'!B8:C8)/1000</f>
        <v>0</v>
      </c>
      <c r="G14" s="41">
        <f>SUM('[2]Re-Exports by COO 2013'!B8:C8)/1000</f>
        <v>2.0175000000000001</v>
      </c>
      <c r="H14" s="42">
        <f t="shared" si="0"/>
        <v>0</v>
      </c>
      <c r="I14" s="41">
        <f t="shared" si="0"/>
        <v>4.8872099999999996</v>
      </c>
    </row>
    <row r="15" spans="1:9" x14ac:dyDescent="0.25">
      <c r="A15" s="36" t="s">
        <v>38</v>
      </c>
      <c r="B15" s="42">
        <f>SUM('[1]Imports by COO 2014'!B9:C9)/1000</f>
        <v>24045.96891</v>
      </c>
      <c r="C15" s="48">
        <f>SUM('[2]Imports by COO 2013'!B9:C9)/1000</f>
        <v>25732.569149999999</v>
      </c>
      <c r="D15" s="42">
        <f>SUM('[1]Exports by COO 2014'!B9:C9)/1000</f>
        <v>892.84852000000001</v>
      </c>
      <c r="E15" s="41">
        <f>SUM('[2]Exports by COO 2013'!B9:C9)/1000</f>
        <v>1282.9141999999999</v>
      </c>
      <c r="F15" s="42">
        <f>SUM('[1]Re-Exports by COO 2014'!B9:C9)/1000</f>
        <v>398.61402000000004</v>
      </c>
      <c r="G15" s="41">
        <f>SUM('[2]Re-Exports by COO 2013'!B9:C9)/1000</f>
        <v>2042.8123700000001</v>
      </c>
      <c r="H15" s="42">
        <f t="shared" si="0"/>
        <v>1291.46254</v>
      </c>
      <c r="I15" s="41">
        <f t="shared" si="0"/>
        <v>3325.7265699999998</v>
      </c>
    </row>
    <row r="16" spans="1:9" x14ac:dyDescent="0.25">
      <c r="A16" s="36" t="s">
        <v>147</v>
      </c>
      <c r="B16" s="42">
        <f>SUM('[1]Imports by COO 2014'!B10:C10)/1000</f>
        <v>7667.8541999999989</v>
      </c>
      <c r="C16" s="48">
        <f>SUM('[2]Imports by COO 2013'!B10:C10)/1000</f>
        <v>7759.4524199999996</v>
      </c>
      <c r="D16" s="42">
        <f>SUM('[1]Exports by COO 2014'!B10:C10)/1000</f>
        <v>7576.2952070000001</v>
      </c>
      <c r="E16" s="41">
        <f>SUM('[2]Exports by COO 2013'!B10:C10)/1000</f>
        <v>12847.900184999999</v>
      </c>
      <c r="F16" s="42">
        <f>SUM('[1]Re-Exports by COO 2014'!B10:C10)/1000</f>
        <v>668.5864499999999</v>
      </c>
      <c r="G16" s="41">
        <f>SUM('[2]Re-Exports by COO 2013'!B10:C10)/1000</f>
        <v>905.6296000000001</v>
      </c>
      <c r="H16" s="42">
        <f t="shared" si="0"/>
        <v>8244.8816569999999</v>
      </c>
      <c r="I16" s="41">
        <f t="shared" si="0"/>
        <v>13753.529784999999</v>
      </c>
    </row>
    <row r="17" spans="1:9" x14ac:dyDescent="0.25">
      <c r="A17" s="36" t="s">
        <v>40</v>
      </c>
      <c r="B17" s="42">
        <f>SUM('[1]Imports by COO 2014'!B11:C11)/1000</f>
        <v>2470.0204600000002</v>
      </c>
      <c r="C17" s="48">
        <f>SUM('[2]Imports by COO 2013'!B11:C11)/1000</f>
        <v>1952.7421400000001</v>
      </c>
      <c r="D17" s="42">
        <f>SUM('[1]Exports by COO 2014'!B11:C11)/1000</f>
        <v>38.625039999999998</v>
      </c>
      <c r="E17" s="41">
        <f>SUM('[2]Exports by COO 2013'!B11:C11)/1000</f>
        <v>90.643810000000002</v>
      </c>
      <c r="F17" s="42">
        <f>SUM('[1]Re-Exports by COO 2014'!B11:C11)/1000</f>
        <v>253.53457999999998</v>
      </c>
      <c r="G17" s="41">
        <f>SUM('[2]Re-Exports by COO 2013'!B11:C11)/1000</f>
        <v>118.2317</v>
      </c>
      <c r="H17" s="42">
        <f t="shared" si="0"/>
        <v>292.15961999999996</v>
      </c>
      <c r="I17" s="41">
        <f t="shared" si="0"/>
        <v>208.87551000000002</v>
      </c>
    </row>
    <row r="18" spans="1:9" x14ac:dyDescent="0.25">
      <c r="A18" s="36" t="s">
        <v>148</v>
      </c>
      <c r="B18" s="42">
        <f>SUM('[1]Imports by COO 2014'!B12:C12)/1000</f>
        <v>42444.163099999991</v>
      </c>
      <c r="C18" s="48">
        <f>SUM('[2]Imports by COO 2013'!B12:C12)/1000</f>
        <v>41494.321859999996</v>
      </c>
      <c r="D18" s="42">
        <f>SUM('[1]Exports by COO 2014'!B12:C12)/1000</f>
        <v>0</v>
      </c>
      <c r="E18" s="41">
        <f>SUM('[2]Exports by COO 2013'!B12:C12)/1000</f>
        <v>0</v>
      </c>
      <c r="F18" s="42">
        <f>SUM('[1]Re-Exports by COO 2014'!B12:C12)/1000</f>
        <v>0</v>
      </c>
      <c r="G18" s="41">
        <f>SUM('[2]Re-Exports by COO 2013'!B12:C12)/1000</f>
        <v>0</v>
      </c>
      <c r="H18" s="42">
        <f t="shared" si="0"/>
        <v>0</v>
      </c>
      <c r="I18" s="41">
        <f t="shared" si="0"/>
        <v>0</v>
      </c>
    </row>
    <row r="19" spans="1:9" x14ac:dyDescent="0.25">
      <c r="A19" s="36" t="s">
        <v>42</v>
      </c>
      <c r="B19" s="42">
        <f>SUM('[1]Imports by COO 2014'!B13:C13)/1000</f>
        <v>28995.702350000003</v>
      </c>
      <c r="C19" s="48">
        <f>SUM('[2]Imports by COO 2013'!B13:C13)/1000</f>
        <v>32229.048630000001</v>
      </c>
      <c r="D19" s="42">
        <f>SUM('[1]Exports by COO 2014'!B13:C13)/1000</f>
        <v>62.320010000000003</v>
      </c>
      <c r="E19" s="41">
        <f>SUM('[2]Exports by COO 2013'!B13:C13)/1000</f>
        <v>35.436639999999997</v>
      </c>
      <c r="F19" s="42">
        <f>SUM('[1]Re-Exports by COO 2014'!B13:C13)/1000</f>
        <v>1781.5857599999999</v>
      </c>
      <c r="G19" s="41">
        <f>SUM('[2]Re-Exports by COO 2013'!B13:C13)/1000</f>
        <v>6229.482</v>
      </c>
      <c r="H19" s="42">
        <f t="shared" si="0"/>
        <v>1843.9057699999998</v>
      </c>
      <c r="I19" s="41">
        <f t="shared" si="0"/>
        <v>6264.9186399999999</v>
      </c>
    </row>
    <row r="20" spans="1:9" x14ac:dyDescent="0.25">
      <c r="A20" s="36" t="s">
        <v>43</v>
      </c>
      <c r="B20" s="42">
        <f>SUM('[1]Imports by COO 2014'!B14:C14)/1000</f>
        <v>29683.654050000001</v>
      </c>
      <c r="C20" s="48">
        <f>SUM('[2]Imports by COO 2013'!B14:C14)/1000</f>
        <v>30071.625789999998</v>
      </c>
      <c r="D20" s="42">
        <f>SUM('[1]Exports by COO 2014'!B14:C14)/1000</f>
        <v>1839.792316</v>
      </c>
      <c r="E20" s="41">
        <f>SUM('[2]Exports by COO 2013'!B14:C14)/1000</f>
        <v>3504.8559599999999</v>
      </c>
      <c r="F20" s="42">
        <f>SUM('[1]Re-Exports by COO 2014'!B14:C14)/1000</f>
        <v>1882.4572599999999</v>
      </c>
      <c r="G20" s="41">
        <f>SUM('[2]Re-Exports by COO 2013'!B14:C14)/1000</f>
        <v>7000.0392799999991</v>
      </c>
      <c r="H20" s="61">
        <f t="shared" si="0"/>
        <v>3722.2495760000002</v>
      </c>
      <c r="I20" s="41">
        <f t="shared" si="0"/>
        <v>10504.895239999998</v>
      </c>
    </row>
    <row r="21" spans="1:9" ht="15.75" thickBot="1" x14ac:dyDescent="0.3">
      <c r="A21" s="37" t="s">
        <v>25</v>
      </c>
      <c r="B21" s="62">
        <f>SUM(B9:B20)</f>
        <v>264042.17595999996</v>
      </c>
      <c r="C21" s="63">
        <f t="shared" ref="C21:H21" si="1">SUM(C9:C20)</f>
        <v>275342.43974</v>
      </c>
      <c r="D21" s="62">
        <f t="shared" si="1"/>
        <v>92445.027050000004</v>
      </c>
      <c r="E21" s="63">
        <f t="shared" si="1"/>
        <v>111247.94631999999</v>
      </c>
      <c r="F21" s="62">
        <f t="shared" si="1"/>
        <v>13888.871589999999</v>
      </c>
      <c r="G21" s="63">
        <f t="shared" si="1"/>
        <v>34354.908950000005</v>
      </c>
      <c r="H21" s="62">
        <f t="shared" si="1"/>
        <v>106333.89864000001</v>
      </c>
      <c r="I21" s="63">
        <f>SUM(I9:I20)</f>
        <v>145602.85527</v>
      </c>
    </row>
    <row r="22" spans="1:9" ht="15.75" thickTop="1" x14ac:dyDescent="0.25">
      <c r="A22" s="1" t="s">
        <v>26</v>
      </c>
      <c r="B22" s="10"/>
      <c r="C22" s="10"/>
      <c r="D22" s="10"/>
      <c r="E22" s="10"/>
      <c r="F22" s="10"/>
      <c r="G22" s="10"/>
    </row>
    <row r="23" spans="1:9" x14ac:dyDescent="0.25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50"/>
      <c r="C26" s="50"/>
      <c r="D26" s="50"/>
      <c r="E26" s="50"/>
      <c r="F26" s="50"/>
      <c r="G26" s="50"/>
      <c r="H26" s="50"/>
      <c r="I26" s="50"/>
    </row>
    <row r="27" spans="1:9" x14ac:dyDescent="0.25">
      <c r="B27" s="50"/>
      <c r="C27" s="50"/>
      <c r="D27" s="50"/>
      <c r="E27" s="50"/>
      <c r="F27" s="50"/>
      <c r="G27" s="50"/>
      <c r="H27" s="50"/>
      <c r="I27" s="50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19" t="s">
        <v>149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x14ac:dyDescent="0.25">
      <c r="A2" s="219" t="s">
        <v>45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5">
      <c r="A3" s="219" t="s">
        <v>145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141</v>
      </c>
    </row>
    <row r="5" spans="1:11" x14ac:dyDescent="0.25">
      <c r="A5" s="224" t="s">
        <v>4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  <c r="J5" s="225" t="s">
        <v>7</v>
      </c>
      <c r="K5" s="226"/>
    </row>
    <row r="6" spans="1:11" x14ac:dyDescent="0.25">
      <c r="A6" s="224"/>
      <c r="B6" s="224"/>
      <c r="C6" s="224"/>
      <c r="D6" s="224" t="s">
        <v>8</v>
      </c>
      <c r="E6" s="224"/>
      <c r="F6" s="224" t="s">
        <v>9</v>
      </c>
      <c r="G6" s="224"/>
      <c r="H6" s="229" t="s">
        <v>10</v>
      </c>
      <c r="I6" s="230"/>
      <c r="J6" s="233"/>
      <c r="K6" s="234"/>
    </row>
    <row r="7" spans="1:11" x14ac:dyDescent="0.25">
      <c r="A7" s="23"/>
      <c r="B7" s="8" t="s">
        <v>146</v>
      </c>
      <c r="C7" s="8" t="s">
        <v>146</v>
      </c>
      <c r="D7" s="24" t="s">
        <v>146</v>
      </c>
      <c r="E7" s="25" t="s">
        <v>146</v>
      </c>
      <c r="F7" s="8" t="s">
        <v>146</v>
      </c>
      <c r="G7" s="25" t="s">
        <v>146</v>
      </c>
      <c r="H7" s="8" t="s">
        <v>146</v>
      </c>
      <c r="I7" s="25" t="s">
        <v>146</v>
      </c>
      <c r="J7" s="8" t="s">
        <v>146</v>
      </c>
      <c r="K7" s="38" t="s">
        <v>146</v>
      </c>
    </row>
    <row r="8" spans="1:11" x14ac:dyDescent="0.25">
      <c r="A8" s="26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25">
      <c r="A9" s="30" t="s">
        <v>11</v>
      </c>
      <c r="B9" s="43">
        <f>SUM('[1]Imports by Caricom SITC 2014'!B2:C2)/1000</f>
        <v>615.89044999999999</v>
      </c>
      <c r="C9" s="41">
        <f>SUM('[2]Imports by Caricom SITC 2013'!B2:C2)/1000</f>
        <v>309.82041000000004</v>
      </c>
      <c r="D9" s="57">
        <f>SUM('[1]Exports by Caricom SITC 2014'!B2:C2)/1000</f>
        <v>7457.0999370000009</v>
      </c>
      <c r="E9" s="49">
        <f>SUM('[2]Exports by Caricom SITC 2013'!B2:C2)/1000</f>
        <v>12740.267280000002</v>
      </c>
      <c r="F9" s="57">
        <f>SUM('[1]Re-Exports by Caricom SITC 2013'!B2:C2)/1000</f>
        <v>30.827400000000001</v>
      </c>
      <c r="G9" s="49">
        <f>SUM('[2]Re-Exports by Caricom SITC 2013'!B2:C2)/1000</f>
        <v>0</v>
      </c>
      <c r="H9" s="64">
        <f>F9+D9</f>
        <v>7487.927337000001</v>
      </c>
      <c r="I9" s="49">
        <f>G9+E9</f>
        <v>12740.267280000002</v>
      </c>
      <c r="J9" s="42">
        <f>H9-B9</f>
        <v>6872.0368870000011</v>
      </c>
      <c r="K9" s="41">
        <f>I9-C9</f>
        <v>12430.446870000002</v>
      </c>
    </row>
    <row r="10" spans="1:11" x14ac:dyDescent="0.25">
      <c r="A10" s="30" t="s">
        <v>12</v>
      </c>
      <c r="B10" s="43">
        <f>SUM('[1]Imports by Caricom SITC 2014'!B3:C3)/1000</f>
        <v>2254.1640200000002</v>
      </c>
      <c r="C10" s="41">
        <f>SUM('[2]Imports by Caricom SITC 2013'!B3:C3)/1000</f>
        <v>3757.82791</v>
      </c>
      <c r="D10" s="57">
        <f>SUM('[1]Exports by Caricom SITC 2014'!B3:C3)/1000</f>
        <v>2.018E-2</v>
      </c>
      <c r="E10" s="49">
        <f>SUM('[2]Exports by Caricom SITC 2013'!B3:C3)/1000</f>
        <v>0</v>
      </c>
      <c r="F10" s="57">
        <f>SUM('[1]Re-Exports by Caricom SITC 2013'!B3:C3)/1000</f>
        <v>3.6480700000000001</v>
      </c>
      <c r="G10" s="49">
        <f>SUM('[2]Re-Exports by Caricom SITC 2013'!B3:C3)/1000</f>
        <v>0</v>
      </c>
      <c r="H10" s="64">
        <f t="shared" ref="H10:H21" si="0">F10+D10</f>
        <v>3.66825</v>
      </c>
      <c r="I10" s="49">
        <f t="shared" ref="I10:I21" si="1">G10+E10</f>
        <v>0</v>
      </c>
      <c r="J10" s="51">
        <f t="shared" ref="J10:K21" si="2">H10-B10</f>
        <v>-2250.49577</v>
      </c>
      <c r="K10" s="52">
        <f t="shared" si="2"/>
        <v>-3757.82791</v>
      </c>
    </row>
    <row r="11" spans="1:11" x14ac:dyDescent="0.25">
      <c r="A11" s="30" t="s">
        <v>13</v>
      </c>
      <c r="B11" s="43">
        <f>SUM('[1]Imports by Caricom SITC 2014'!B4:C4)/1000</f>
        <v>0.12670000000000001</v>
      </c>
      <c r="C11" s="41">
        <f>SUM('[2]Imports by Caricom SITC 2013'!B4:C4)/1000</f>
        <v>0</v>
      </c>
      <c r="D11" s="57">
        <f>SUM('[1]Exports by Caricom SITC 2014'!B4:C4)/1000</f>
        <v>59.919750000000001</v>
      </c>
      <c r="E11" s="49">
        <f>SUM('[2]Exports by Caricom SITC 2013'!B4:C4)/1000</f>
        <v>0</v>
      </c>
      <c r="F11" s="57">
        <f>SUM('[1]Re-Exports by Caricom SITC 2013'!B4:C4)/1000</f>
        <v>0</v>
      </c>
      <c r="G11" s="49">
        <f>SUM('[2]Re-Exports by Caricom SITC 2013'!B4:C4)/1000</f>
        <v>0</v>
      </c>
      <c r="H11" s="64">
        <f t="shared" si="0"/>
        <v>59.919750000000001</v>
      </c>
      <c r="I11" s="49">
        <f t="shared" si="1"/>
        <v>0</v>
      </c>
      <c r="J11" s="51">
        <f t="shared" si="2"/>
        <v>59.793050000000001</v>
      </c>
      <c r="K11" s="52">
        <f t="shared" si="2"/>
        <v>0</v>
      </c>
    </row>
    <row r="12" spans="1:11" x14ac:dyDescent="0.25">
      <c r="A12" s="30" t="s">
        <v>14</v>
      </c>
      <c r="B12" s="43">
        <f>SUM('[1]Imports by Caricom SITC 2014'!B5:C5)/1000</f>
        <v>0</v>
      </c>
      <c r="C12" s="41">
        <f>SUM('[2]Imports by Caricom SITC 2013'!B5:C5)/1000</f>
        <v>0</v>
      </c>
      <c r="D12" s="57">
        <f>SUM('[1]Exports by Caricom SITC 2014'!B5:C5)/1000</f>
        <v>0</v>
      </c>
      <c r="E12" s="49">
        <f>SUM('[2]Exports by Caricom SITC 2013'!B5:C5)/1000</f>
        <v>0</v>
      </c>
      <c r="F12" s="57">
        <f>SUM('[1]Re-Exports by Caricom SITC 2013'!B5:C5)/1000</f>
        <v>47.868490000000001</v>
      </c>
      <c r="G12" s="49">
        <f>SUM('[2]Re-Exports by Caricom SITC 2013'!B5:C5)/1000</f>
        <v>0</v>
      </c>
      <c r="H12" s="64">
        <f t="shared" si="0"/>
        <v>47.868490000000001</v>
      </c>
      <c r="I12" s="49">
        <f t="shared" si="1"/>
        <v>0</v>
      </c>
      <c r="J12" s="51">
        <f t="shared" si="2"/>
        <v>47.868490000000001</v>
      </c>
      <c r="K12" s="52">
        <f t="shared" si="2"/>
        <v>0</v>
      </c>
    </row>
    <row r="13" spans="1:11" x14ac:dyDescent="0.25">
      <c r="A13" s="30" t="s">
        <v>15</v>
      </c>
      <c r="B13" s="43">
        <f>SUM('[1]Imports by Caricom SITC 2014'!B6:C6)/1000</f>
        <v>0</v>
      </c>
      <c r="C13" s="41">
        <f>SUM('[2]Imports by Caricom SITC 2013'!B6:C6)/1000</f>
        <v>0.95604</v>
      </c>
      <c r="D13" s="57">
        <f>SUM('[1]Exports by Caricom SITC 2014'!B6:C6)/1000</f>
        <v>0</v>
      </c>
      <c r="E13" s="49">
        <f>SUM('[2]Exports by Caricom SITC 2013'!B6:C6)/1000</f>
        <v>0</v>
      </c>
      <c r="F13" s="57">
        <f>SUM('[1]Re-Exports by Caricom SITC 2013'!B6:C6)/1000</f>
        <v>0</v>
      </c>
      <c r="G13" s="49">
        <f>SUM('[2]Re-Exports by Caricom SITC 2013'!B6:C6)/1000</f>
        <v>0</v>
      </c>
      <c r="H13" s="64">
        <f t="shared" si="0"/>
        <v>0</v>
      </c>
      <c r="I13" s="49">
        <f t="shared" si="1"/>
        <v>0</v>
      </c>
      <c r="J13" s="51">
        <f t="shared" si="2"/>
        <v>0</v>
      </c>
      <c r="K13" s="52">
        <f t="shared" si="2"/>
        <v>-0.95604</v>
      </c>
    </row>
    <row r="14" spans="1:11" x14ac:dyDescent="0.25">
      <c r="A14" s="30" t="s">
        <v>16</v>
      </c>
      <c r="B14" s="43">
        <f>SUM('[1]Imports by Caricom SITC 2014'!B7:C7)/1000</f>
        <v>1037.32457</v>
      </c>
      <c r="C14" s="41">
        <f>SUM('[2]Imports by Caricom SITC 2013'!B7:C7)/1000</f>
        <v>848.51544999999999</v>
      </c>
      <c r="D14" s="57">
        <f>SUM('[1]Exports by Caricom SITC 2014'!B7:C7)/1000</f>
        <v>21.96753</v>
      </c>
      <c r="E14" s="49">
        <f>SUM('[2]Exports by Caricom SITC 2013'!B7:C7)/1000</f>
        <v>19.788650000000001</v>
      </c>
      <c r="F14" s="57">
        <f>SUM('[1]Re-Exports by Caricom SITC 2013'!B7:C7)/1000</f>
        <v>0</v>
      </c>
      <c r="G14" s="49">
        <f>SUM('[2]Re-Exports by Caricom SITC 2013'!B7:C7)/1000</f>
        <v>0</v>
      </c>
      <c r="H14" s="64">
        <f t="shared" si="0"/>
        <v>21.96753</v>
      </c>
      <c r="I14" s="49">
        <f t="shared" si="1"/>
        <v>19.788650000000001</v>
      </c>
      <c r="J14" s="51">
        <f t="shared" si="2"/>
        <v>-1015.35704</v>
      </c>
      <c r="K14" s="52">
        <f t="shared" si="2"/>
        <v>-828.72680000000003</v>
      </c>
    </row>
    <row r="15" spans="1:11" x14ac:dyDescent="0.25">
      <c r="A15" s="30" t="s">
        <v>17</v>
      </c>
      <c r="B15" s="43">
        <f>SUM('[1]Imports by Caricom SITC 2014'!B8:C8)/1000</f>
        <v>2776.1146899999999</v>
      </c>
      <c r="C15" s="41">
        <f>SUM('[2]Imports by Caricom SITC 2013'!B8:C8)/1000</f>
        <v>1880.2149100000001</v>
      </c>
      <c r="D15" s="57">
        <f>SUM('[1]Exports by Caricom SITC 2014'!B8:C8)/1000</f>
        <v>37.28781</v>
      </c>
      <c r="E15" s="49">
        <f>SUM('[2]Exports by Caricom SITC 2013'!B8:C8)/1000</f>
        <v>87.844250000000002</v>
      </c>
      <c r="F15" s="57">
        <f>SUM('[1]Re-Exports by Caricom SITC 2013'!B8:C8)/1000</f>
        <v>579.98824000000002</v>
      </c>
      <c r="G15" s="49">
        <f>SUM('[2]Re-Exports by Caricom SITC 2013'!B8:C8)/1000</f>
        <v>884.64760000000012</v>
      </c>
      <c r="H15" s="64">
        <f t="shared" si="0"/>
        <v>617.27605000000005</v>
      </c>
      <c r="I15" s="49">
        <f t="shared" si="1"/>
        <v>972.49185000000011</v>
      </c>
      <c r="J15" s="51">
        <f t="shared" si="2"/>
        <v>-2158.8386399999999</v>
      </c>
      <c r="K15" s="52">
        <f t="shared" si="2"/>
        <v>-907.72306000000003</v>
      </c>
    </row>
    <row r="16" spans="1:11" x14ac:dyDescent="0.25">
      <c r="A16" s="30" t="s">
        <v>18</v>
      </c>
      <c r="B16" s="43">
        <f>SUM('[1]Imports by Caricom SITC 2014'!B9:C9)/1000</f>
        <v>446.32216999999997</v>
      </c>
      <c r="C16" s="41">
        <f>SUM('[2]Imports by Caricom SITC 2013'!B9:C9)/1000</f>
        <v>524.27404999999999</v>
      </c>
      <c r="D16" s="57">
        <f>SUM('[1]Exports by Caricom SITC 2014'!B9:C9)/1000</f>
        <v>0</v>
      </c>
      <c r="E16" s="49">
        <f>SUM('[2]Exports by Caricom SITC 2013'!B9:C9)/1000</f>
        <v>0</v>
      </c>
      <c r="F16" s="57">
        <f>SUM('[1]Re-Exports by Caricom SITC 2013'!B9:C9)/1000</f>
        <v>0</v>
      </c>
      <c r="G16" s="49">
        <f>SUM('[2]Re-Exports by Caricom SITC 2013'!B9:C9)/1000</f>
        <v>0</v>
      </c>
      <c r="H16" s="64">
        <f t="shared" si="0"/>
        <v>0</v>
      </c>
      <c r="I16" s="49">
        <f t="shared" si="1"/>
        <v>0</v>
      </c>
      <c r="J16" s="51">
        <f t="shared" si="2"/>
        <v>-446.32216999999997</v>
      </c>
      <c r="K16" s="52">
        <f t="shared" si="2"/>
        <v>-524.27404999999999</v>
      </c>
    </row>
    <row r="17" spans="1:11" x14ac:dyDescent="0.25">
      <c r="A17" s="30" t="s">
        <v>19</v>
      </c>
      <c r="B17" s="43">
        <f>SUM('[1]Imports by Caricom SITC 2014'!B10:C10)/1000</f>
        <v>439.51067999999998</v>
      </c>
      <c r="C17" s="41">
        <f>SUM('[2]Imports by Caricom SITC 2013'!B10:C10)/1000</f>
        <v>278.2199</v>
      </c>
      <c r="D17" s="57">
        <f>SUM('[1]Exports by Caricom SITC 2014'!B10:C10)/1000</f>
        <v>0</v>
      </c>
      <c r="E17" s="49">
        <f>SUM('[2]Exports by Caricom SITC 2013'!B10:C10)/1000</f>
        <v>0</v>
      </c>
      <c r="F17" s="57">
        <f>SUM('[1]Re-Exports by Caricom SITC 2013'!B10:C10)/1000</f>
        <v>0</v>
      </c>
      <c r="G17" s="49">
        <f>SUM('[2]Re-Exports by Caricom SITC 2013'!B10:C10)/1000</f>
        <v>0</v>
      </c>
      <c r="H17" s="64">
        <f t="shared" si="0"/>
        <v>0</v>
      </c>
      <c r="I17" s="49">
        <f t="shared" si="1"/>
        <v>0</v>
      </c>
      <c r="J17" s="51">
        <f t="shared" si="2"/>
        <v>-439.51067999999998</v>
      </c>
      <c r="K17" s="52">
        <f t="shared" si="2"/>
        <v>-278.2199</v>
      </c>
    </row>
    <row r="18" spans="1:11" x14ac:dyDescent="0.25">
      <c r="A18" s="30" t="s">
        <v>20</v>
      </c>
      <c r="B18" s="43">
        <f>SUM('[1]Imports by Caricom SITC 2014'!B11:C11)/1000</f>
        <v>0</v>
      </c>
      <c r="C18" s="41">
        <f>SUM('[2]Imports by Caricom SITC 2013'!B11:C11)/1000</f>
        <v>0</v>
      </c>
      <c r="D18" s="57">
        <f>SUM('[1]Exports by Caricom SITC 2014'!B11:C11)/1000</f>
        <v>0</v>
      </c>
      <c r="E18" s="49">
        <f>SUM('[2]Exports by Caricom SITC 2013'!B11:C11)/1000</f>
        <v>0</v>
      </c>
      <c r="F18" s="57">
        <f>SUM('[1]Re-Exports by Caricom SITC 2013'!B11:C11)/1000</f>
        <v>0</v>
      </c>
      <c r="G18" s="49">
        <f>SUM('[2]Re-Exports by Caricom SITC 2013'!B11:C11)/1000</f>
        <v>0</v>
      </c>
      <c r="H18" s="64">
        <f t="shared" si="0"/>
        <v>0</v>
      </c>
      <c r="I18" s="49">
        <f t="shared" si="1"/>
        <v>0</v>
      </c>
      <c r="J18" s="51">
        <f t="shared" si="2"/>
        <v>0</v>
      </c>
      <c r="K18" s="52">
        <f t="shared" si="2"/>
        <v>0</v>
      </c>
    </row>
    <row r="19" spans="1:11" x14ac:dyDescent="0.25">
      <c r="A19" s="30" t="s">
        <v>21</v>
      </c>
      <c r="B19" s="43">
        <f>SUM('[1]Imports by Caricom SITC 2014'!B12:C12)/1000</f>
        <v>97.930460000000011</v>
      </c>
      <c r="C19" s="41">
        <f>SUM('[2]Imports by Caricom SITC 2013'!B12:C12)/1000</f>
        <v>106.70255</v>
      </c>
      <c r="D19" s="57">
        <f>SUM('[1]Exports by Caricom SITC 2014'!B12:C12)/1000</f>
        <v>0</v>
      </c>
      <c r="E19" s="49">
        <f>SUM('[2]Exports by Caricom SITC 2013'!B12:C12)/1000</f>
        <v>0</v>
      </c>
      <c r="F19" s="57">
        <f>SUM('[1]Re-Exports by Caricom SITC 2013'!B12:C12)/1000</f>
        <v>0</v>
      </c>
      <c r="G19" s="49">
        <f>SUM('[2]Re-Exports by Caricom SITC 2013'!B12:C12)/1000</f>
        <v>20.981999999999999</v>
      </c>
      <c r="H19" s="64">
        <f t="shared" si="0"/>
        <v>0</v>
      </c>
      <c r="I19" s="49">
        <f t="shared" si="1"/>
        <v>20.981999999999999</v>
      </c>
      <c r="J19" s="46" t="s">
        <v>143</v>
      </c>
      <c r="K19" s="47" t="s">
        <v>143</v>
      </c>
    </row>
    <row r="20" spans="1:11" x14ac:dyDescent="0.25">
      <c r="A20" s="30" t="s">
        <v>23</v>
      </c>
      <c r="B20" s="43">
        <f>SUM('[1]Imports by Caricom SITC 2014'!B13:C13)/1000</f>
        <v>0.47046000000000004</v>
      </c>
      <c r="C20" s="41">
        <f>SUM('[2]Imports by Caricom SITC 2013'!B13:C13)/1000</f>
        <v>50.824940000000005</v>
      </c>
      <c r="D20" s="57">
        <f>SUM('[1]Exports by Caricom SITC 2014'!B13:C13)/1000</f>
        <v>0</v>
      </c>
      <c r="E20" s="49">
        <f>SUM('[2]Exports by Caricom SITC 2013'!B13:C13)/1000</f>
        <v>0</v>
      </c>
      <c r="F20" s="57">
        <f>SUM('[1]Re-Exports by Caricom SITC 2013'!B13:C13)/1000</f>
        <v>0</v>
      </c>
      <c r="G20" s="49">
        <f>SUM('[2]Re-Exports by Caricom SITC 2013'!B13:C13)/1000</f>
        <v>0</v>
      </c>
      <c r="H20" s="64">
        <f t="shared" si="0"/>
        <v>0</v>
      </c>
      <c r="I20" s="49">
        <f t="shared" si="1"/>
        <v>0</v>
      </c>
      <c r="J20" s="51">
        <f t="shared" si="2"/>
        <v>-0.47046000000000004</v>
      </c>
      <c r="K20" s="52">
        <f>I20-C20</f>
        <v>-50.824940000000005</v>
      </c>
    </row>
    <row r="21" spans="1:11" x14ac:dyDescent="0.25">
      <c r="A21" s="30" t="s">
        <v>24</v>
      </c>
      <c r="B21" s="43">
        <f>SUM('[1]Imports by Caricom SITC 2014'!B14:C14)/1000</f>
        <v>0</v>
      </c>
      <c r="C21" s="41">
        <f>SUM('[2]Imports by Caricom SITC 2013'!B14:C14)/1000</f>
        <v>2.09626</v>
      </c>
      <c r="D21" s="57">
        <f>SUM('[1]Exports by Caricom SITC 2014'!B14:C14)/1000</f>
        <v>0</v>
      </c>
      <c r="E21" s="49">
        <f>SUM('[2]Exports by Caricom SITC 2013'!B14:C14)/1000</f>
        <v>0</v>
      </c>
      <c r="F21" s="57">
        <f>SUM('[1]Re-Exports by Caricom SITC 2013'!B14:C14)/1000</f>
        <v>6.2542499999999999</v>
      </c>
      <c r="G21" s="49">
        <f>SUM('[2]Re-Exports by Caricom SITC 2013'!B14:C14)/1000</f>
        <v>0</v>
      </c>
      <c r="H21" s="64">
        <f t="shared" si="0"/>
        <v>6.2542499999999999</v>
      </c>
      <c r="I21" s="49">
        <f t="shared" si="1"/>
        <v>0</v>
      </c>
      <c r="J21" s="51">
        <f t="shared" si="2"/>
        <v>6.2542499999999999</v>
      </c>
      <c r="K21" s="53">
        <f>I21-C21</f>
        <v>-2.09626</v>
      </c>
    </row>
    <row r="22" spans="1:11" ht="15.75" thickBot="1" x14ac:dyDescent="0.3">
      <c r="A22" s="2" t="s">
        <v>25</v>
      </c>
      <c r="B22" s="60">
        <f t="shared" ref="B22:I22" si="3">SUM(B9:B21)</f>
        <v>7667.8541999999989</v>
      </c>
      <c r="C22" s="59">
        <f t="shared" si="3"/>
        <v>7759.4524200000014</v>
      </c>
      <c r="D22" s="60">
        <f t="shared" si="3"/>
        <v>7576.295207000001</v>
      </c>
      <c r="E22" s="59">
        <f t="shared" si="3"/>
        <v>12847.900180000002</v>
      </c>
      <c r="F22" s="60">
        <f t="shared" si="3"/>
        <v>668.58645000000001</v>
      </c>
      <c r="G22" s="59">
        <f t="shared" si="3"/>
        <v>905.6296000000001</v>
      </c>
      <c r="H22" s="60">
        <f t="shared" si="3"/>
        <v>8244.8816569999999</v>
      </c>
      <c r="I22" s="59">
        <f t="shared" si="3"/>
        <v>13753.529780000003</v>
      </c>
      <c r="J22" s="54">
        <f>SUM(J9:J21)</f>
        <v>674.95791700000098</v>
      </c>
      <c r="K22" s="54">
        <f>SUM(K9:K21)</f>
        <v>6079.7979100000011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46</v>
      </c>
      <c r="E25" s="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19" t="s">
        <v>150</v>
      </c>
      <c r="B1" s="219"/>
      <c r="C1" s="219"/>
      <c r="D1" s="219"/>
      <c r="E1" s="219"/>
      <c r="F1" s="219"/>
      <c r="G1" s="219"/>
      <c r="H1" s="219"/>
      <c r="I1" s="219"/>
    </row>
    <row r="2" spans="1:9" x14ac:dyDescent="0.25">
      <c r="A2" s="219" t="s">
        <v>151</v>
      </c>
      <c r="B2" s="219"/>
      <c r="C2" s="219"/>
      <c r="D2" s="219"/>
      <c r="E2" s="219"/>
      <c r="F2" s="219"/>
      <c r="G2" s="219"/>
      <c r="H2" s="219"/>
      <c r="I2" s="219"/>
    </row>
    <row r="3" spans="1:9" x14ac:dyDescent="0.25">
      <c r="A3" s="219" t="s">
        <v>145</v>
      </c>
      <c r="B3" s="219"/>
      <c r="C3" s="219"/>
      <c r="D3" s="219"/>
      <c r="E3" s="219"/>
      <c r="F3" s="219"/>
      <c r="G3" s="219"/>
      <c r="H3" s="219"/>
      <c r="I3" s="219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141</v>
      </c>
    </row>
    <row r="5" spans="1:9" x14ac:dyDescent="0.25">
      <c r="A5" s="224" t="s">
        <v>4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</row>
    <row r="6" spans="1:9" x14ac:dyDescent="0.25">
      <c r="A6" s="224"/>
      <c r="B6" s="224"/>
      <c r="C6" s="224"/>
      <c r="D6" s="224" t="s">
        <v>8</v>
      </c>
      <c r="E6" s="224"/>
      <c r="F6" s="224" t="s">
        <v>9</v>
      </c>
      <c r="G6" s="224"/>
      <c r="H6" s="229" t="s">
        <v>10</v>
      </c>
      <c r="I6" s="230"/>
    </row>
    <row r="7" spans="1:9" x14ac:dyDescent="0.25">
      <c r="A7" s="4"/>
      <c r="B7" s="8" t="s">
        <v>146</v>
      </c>
      <c r="C7" s="8" t="s">
        <v>146</v>
      </c>
      <c r="D7" s="24" t="s">
        <v>146</v>
      </c>
      <c r="E7" s="25" t="s">
        <v>146</v>
      </c>
      <c r="F7" s="8" t="s">
        <v>146</v>
      </c>
      <c r="G7" s="25" t="s">
        <v>146</v>
      </c>
      <c r="H7" s="8" t="s">
        <v>146</v>
      </c>
      <c r="I7" s="25" t="s">
        <v>146</v>
      </c>
    </row>
    <row r="8" spans="1:9" x14ac:dyDescent="0.25">
      <c r="A8" s="39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</row>
    <row r="9" spans="1:9" x14ac:dyDescent="0.25">
      <c r="A9" s="19" t="s">
        <v>49</v>
      </c>
      <c r="B9" s="42">
        <f>SUM('[1]Caricom Imports by COO 14'!B3:C3)/1000</f>
        <v>4.01</v>
      </c>
      <c r="C9" s="41">
        <f>SUM('[2]Caricom Imports by COO 13'!B3:C3)/1000</f>
        <v>0</v>
      </c>
      <c r="D9" s="50">
        <f>SUM('[1]CARICOM exports by COO 13'!B3:C3)/1000</f>
        <v>34.565440000000002</v>
      </c>
      <c r="E9" s="41">
        <f>SUM('[2]CARICOM exports by COO 13'!B3:C3)/1000</f>
        <v>0</v>
      </c>
      <c r="F9" s="43">
        <f>SUM('[1]CARICOM re-exports by COO 14'!B3:C3)/1000</f>
        <v>0</v>
      </c>
      <c r="G9" s="41">
        <f>SUM('[2]CARICOM re-exports by COO 13'!B3:C3)/1000</f>
        <v>0</v>
      </c>
      <c r="H9" s="42">
        <f>F9+D9</f>
        <v>34.565440000000002</v>
      </c>
      <c r="I9" s="41">
        <f>G9+E9</f>
        <v>0</v>
      </c>
    </row>
    <row r="10" spans="1:9" x14ac:dyDescent="0.25">
      <c r="A10" s="19" t="s">
        <v>50</v>
      </c>
      <c r="B10" s="42">
        <f>SUM('[1]Caricom Imports by COO 14'!B4:C4)/1000</f>
        <v>788.35709000000008</v>
      </c>
      <c r="C10" s="41">
        <f>SUM('[2]Caricom Imports by COO 13'!B4:C4)/1000</f>
        <v>309.57763</v>
      </c>
      <c r="D10" s="50">
        <f>SUM('[1]CARICOM exports by COO 13'!B4:C4)/1000</f>
        <v>235.88225</v>
      </c>
      <c r="E10" s="41">
        <f>SUM('[2]CARICOM exports by COO 13'!B4:C4)/1000</f>
        <v>513.87527</v>
      </c>
      <c r="F10" s="43">
        <f>SUM('[1]CARICOM re-exports by COO 14'!B4:C4)/1000</f>
        <v>0.73941000000000001</v>
      </c>
      <c r="G10" s="41">
        <f>SUM('[2]CARICOM re-exports by COO 13'!B4:C4)/1000</f>
        <v>0</v>
      </c>
      <c r="H10" s="42">
        <f t="shared" ref="H10:H20" si="0">F10+D10</f>
        <v>236.62165999999999</v>
      </c>
      <c r="I10" s="41">
        <f t="shared" ref="I10:I20" si="1">G10+E10</f>
        <v>513.87527</v>
      </c>
    </row>
    <row r="11" spans="1:9" x14ac:dyDescent="0.25">
      <c r="A11" s="19" t="s">
        <v>51</v>
      </c>
      <c r="B11" s="42">
        <f>SUM('[1]Caricom Imports by COO 14'!B5:C5)/1000</f>
        <v>251.05563000000001</v>
      </c>
      <c r="C11" s="41">
        <f>SUM('[2]Caricom Imports by COO 13'!B5:C5)/1000</f>
        <v>169.71410999999998</v>
      </c>
      <c r="D11" s="50">
        <f>SUM('[1]CARICOM exports by COO 13'!B5:C5)/1000</f>
        <v>0</v>
      </c>
      <c r="E11" s="41">
        <f>SUM('[2]CARICOM exports by COO 13'!B5:C5)/1000</f>
        <v>0</v>
      </c>
      <c r="F11" s="43">
        <f>SUM('[1]CARICOM re-exports by COO 14'!B5:C5)/1000</f>
        <v>15.84</v>
      </c>
      <c r="G11" s="41">
        <f>SUM('[2]CARICOM re-exports by COO 13'!B5:C5)/1000</f>
        <v>0</v>
      </c>
      <c r="H11" s="42">
        <f t="shared" si="0"/>
        <v>15.84</v>
      </c>
      <c r="I11" s="41">
        <f t="shared" si="1"/>
        <v>0</v>
      </c>
    </row>
    <row r="12" spans="1:9" x14ac:dyDescent="0.25">
      <c r="A12" s="19" t="s">
        <v>52</v>
      </c>
      <c r="B12" s="42">
        <f>SUM('[1]Caricom Imports by COO 14'!B6:C6)/1000</f>
        <v>132.27134000000001</v>
      </c>
      <c r="C12" s="41">
        <f>SUM('[2]Caricom Imports by COO 13'!B6:C6)/1000</f>
        <v>0.155</v>
      </c>
      <c r="D12" s="50">
        <f>SUM('[1]CARICOM exports by COO 13'!B6:C6)/1000</f>
        <v>0</v>
      </c>
      <c r="E12" s="41">
        <f>SUM('[2]CARICOM exports by COO 13'!B6:C6)/1000</f>
        <v>0</v>
      </c>
      <c r="F12" s="43">
        <f>SUM('[1]CARICOM re-exports by COO 14'!B6:C6)/1000</f>
        <v>6.0525000000000002</v>
      </c>
      <c r="G12" s="41">
        <f>SUM('[2]CARICOM re-exports by COO 13'!B6:C6)/1000</f>
        <v>0</v>
      </c>
      <c r="H12" s="42">
        <f t="shared" si="0"/>
        <v>6.0525000000000002</v>
      </c>
      <c r="I12" s="41">
        <f t="shared" si="1"/>
        <v>0</v>
      </c>
    </row>
    <row r="13" spans="1:9" x14ac:dyDescent="0.25">
      <c r="A13" s="19" t="s">
        <v>53</v>
      </c>
      <c r="B13" s="42">
        <f>SUM('[1]Caricom Imports by COO 14'!B7:C7)/1000</f>
        <v>498.31162999999998</v>
      </c>
      <c r="C13" s="41">
        <f>SUM('[2]Caricom Imports by COO 13'!B7:C7)/1000</f>
        <v>153.06921</v>
      </c>
      <c r="D13" s="50">
        <f>SUM('[1]CARICOM exports by COO 13'!B7:C7)/1000</f>
        <v>1649.3367800000001</v>
      </c>
      <c r="E13" s="41">
        <f>SUM('[2]CARICOM exports by COO 13'!B7:C7)/1000</f>
        <v>2129.1812199999999</v>
      </c>
      <c r="F13" s="43">
        <f>SUM('[1]CARICOM re-exports by COO 14'!B7:C7)/1000</f>
        <v>0</v>
      </c>
      <c r="G13" s="41">
        <f>SUM('[2]CARICOM re-exports by COO 13'!B7:C7)/1000</f>
        <v>0</v>
      </c>
      <c r="H13" s="42">
        <f t="shared" si="0"/>
        <v>1649.3367800000001</v>
      </c>
      <c r="I13" s="41">
        <f t="shared" si="1"/>
        <v>2129.1812199999999</v>
      </c>
    </row>
    <row r="14" spans="1:9" x14ac:dyDescent="0.25">
      <c r="A14" s="19" t="s">
        <v>54</v>
      </c>
      <c r="B14" s="42">
        <f>SUM('[1]Caricom Imports by COO 14'!B8:C8)/1000</f>
        <v>0</v>
      </c>
      <c r="C14" s="41">
        <f>SUM('[2]Caricom Imports by COO 13'!B8:C8)/1000</f>
        <v>2.5180000000000001E-2</v>
      </c>
      <c r="D14" s="50">
        <f>SUM('[1]CARICOM exports by COO 13'!B8:C8)/1000</f>
        <v>0</v>
      </c>
      <c r="E14" s="41">
        <f>SUM('[2]CARICOM exports by COO 13'!B8:C8)/1000</f>
        <v>0</v>
      </c>
      <c r="F14" s="43">
        <f>SUM('[1]CARICOM re-exports by COO 14'!B8:C8)/1000</f>
        <v>0</v>
      </c>
      <c r="G14" s="41">
        <f>SUM('[2]CARICOM re-exports by COO 13'!B8:C8)/1000</f>
        <v>0</v>
      </c>
      <c r="H14" s="42">
        <f t="shared" si="0"/>
        <v>0</v>
      </c>
      <c r="I14" s="41">
        <f t="shared" si="1"/>
        <v>0</v>
      </c>
    </row>
    <row r="15" spans="1:9" x14ac:dyDescent="0.25">
      <c r="A15" s="19" t="s">
        <v>55</v>
      </c>
      <c r="B15" s="42">
        <f>SUM('[1]Caricom Imports by COO 14'!B9:C9)/1000</f>
        <v>2658.18867</v>
      </c>
      <c r="C15" s="41">
        <f>SUM('[2]Caricom Imports by COO 13'!B9:C9)/1000</f>
        <v>2680.9579399999998</v>
      </c>
      <c r="D15" s="50">
        <f>SUM('[1]CARICOM exports by COO 13'!B9:C9)/1000</f>
        <v>3572.4737939999995</v>
      </c>
      <c r="E15" s="41">
        <f>SUM('[2]CARICOM exports by COO 13'!B9:C9)/1000</f>
        <v>3344.00252</v>
      </c>
      <c r="F15" s="43">
        <f>SUM('[1]CARICOM re-exports by COO 14'!B9:C9)/1000</f>
        <v>645.75279</v>
      </c>
      <c r="G15" s="41">
        <f>SUM('[2]CARICOM re-exports by COO 13'!B9:C9)/1000</f>
        <v>878.91468000000009</v>
      </c>
      <c r="H15" s="42">
        <f t="shared" si="0"/>
        <v>4218.226584</v>
      </c>
      <c r="I15" s="41">
        <f t="shared" si="1"/>
        <v>4222.9171999999999</v>
      </c>
    </row>
    <row r="16" spans="1:9" x14ac:dyDescent="0.25">
      <c r="A16" s="19" t="s">
        <v>152</v>
      </c>
      <c r="B16" s="42">
        <f>SUM('[1]Caricom Imports by COO 14'!B10:C10)/1000</f>
        <v>194.8905</v>
      </c>
      <c r="C16" s="41">
        <f>SUM('[2]Caricom Imports by COO 13'!B10:C10)/1000</f>
        <v>0</v>
      </c>
      <c r="D16" s="50">
        <f>SUM('[1]CARICOM exports by COO 13'!B10:C10)/1000</f>
        <v>0</v>
      </c>
      <c r="E16" s="41">
        <f>SUM('[2]CARICOM exports by COO 13'!B10:C10)/1000</f>
        <v>0</v>
      </c>
      <c r="F16" s="43">
        <f>SUM('[1]CARICOM re-exports by COO 14'!B10:C10)/1000</f>
        <v>0.20175000000000001</v>
      </c>
      <c r="G16" s="41">
        <f>SUM('[2]CARICOM re-exports by COO 13'!B10:C10)/1000</f>
        <v>0</v>
      </c>
      <c r="H16" s="42">
        <f t="shared" si="0"/>
        <v>0.20175000000000001</v>
      </c>
      <c r="I16" s="41">
        <f t="shared" si="1"/>
        <v>0</v>
      </c>
    </row>
    <row r="17" spans="1:9" x14ac:dyDescent="0.25">
      <c r="A17" s="19" t="s">
        <v>153</v>
      </c>
      <c r="B17" s="42">
        <f>SUM('[1]Caricom Imports by COO 14'!B11:C11)/1000</f>
        <v>395.66922</v>
      </c>
      <c r="C17" s="41">
        <f>SUM('[2]Caricom Imports by COO 13'!B11:C11)/1000</f>
        <v>653.43346999999994</v>
      </c>
      <c r="D17" s="50">
        <f>SUM('[1]CARICOM exports by COO 13'!B11:C11)/1000</f>
        <v>2.74255</v>
      </c>
      <c r="E17" s="41">
        <f>SUM('[2]CARICOM exports by COO 13'!B11:C11)/1000</f>
        <v>0</v>
      </c>
      <c r="F17" s="43">
        <f>SUM('[1]CARICOM re-exports by COO 14'!B11:C11)/1000</f>
        <v>0</v>
      </c>
      <c r="G17" s="41">
        <f>SUM('[2]CARICOM re-exports by COO 13'!B11:C11)/1000</f>
        <v>5.73292</v>
      </c>
      <c r="H17" s="42">
        <f t="shared" si="0"/>
        <v>2.74255</v>
      </c>
      <c r="I17" s="41">
        <f t="shared" si="1"/>
        <v>5.73292</v>
      </c>
    </row>
    <row r="18" spans="1:9" x14ac:dyDescent="0.25">
      <c r="A18" s="19" t="s">
        <v>58</v>
      </c>
      <c r="B18" s="42">
        <f>SUM('[1]Caricom Imports by COO 14'!B12:C12)/1000</f>
        <v>0</v>
      </c>
      <c r="C18" s="41">
        <f>SUM('[2]Caricom Imports by COO 13'!B12:C12)/1000</f>
        <v>0</v>
      </c>
      <c r="D18" s="50">
        <f>SUM('[1]CARICOM exports by COO 13'!B12:C12)/1000</f>
        <v>0</v>
      </c>
      <c r="E18" s="41">
        <f>SUM('[2]CARICOM exports by COO 13'!B12:C12)/1000</f>
        <v>0</v>
      </c>
      <c r="F18" s="43">
        <f>SUM('[1]CARICOM re-exports by COO 14'!B12:C12)/1000</f>
        <v>0</v>
      </c>
      <c r="G18" s="41">
        <f>SUM('[2]CARICOM re-exports by COO 13'!B12:C12)/1000</f>
        <v>0</v>
      </c>
      <c r="H18" s="42"/>
      <c r="I18" s="41"/>
    </row>
    <row r="19" spans="1:9" x14ac:dyDescent="0.25">
      <c r="A19" s="19" t="s">
        <v>154</v>
      </c>
      <c r="B19" s="42">
        <f>SUM('[1]Caricom Imports by COO 14'!B13:C13)/1000</f>
        <v>14.68961</v>
      </c>
      <c r="C19" s="41">
        <f>SUM('[2]Caricom Imports by COO 13'!B13:C13)/1000</f>
        <v>0</v>
      </c>
      <c r="D19" s="50">
        <f>SUM('[1]CARICOM exports by COO 13'!B13:C13)/1000</f>
        <v>427.10861</v>
      </c>
      <c r="E19" s="41">
        <f>SUM('[2]CARICOM exports by COO 13'!B13:C13)/1000</f>
        <v>180.77227999999999</v>
      </c>
      <c r="F19" s="43">
        <f>SUM('[1]CARICOM re-exports by COO 14'!B13:C13)/1000</f>
        <v>0</v>
      </c>
      <c r="G19" s="41">
        <f>SUM('[2]CARICOM re-exports by COO 13'!B13:C13)/1000</f>
        <v>0</v>
      </c>
      <c r="H19" s="42">
        <f t="shared" si="0"/>
        <v>427.10861</v>
      </c>
      <c r="I19" s="41">
        <f t="shared" si="1"/>
        <v>180.77227999999999</v>
      </c>
    </row>
    <row r="20" spans="1:9" x14ac:dyDescent="0.25">
      <c r="A20" s="19" t="s">
        <v>60</v>
      </c>
      <c r="B20" s="42">
        <f>SUM('[1]Caricom Imports by COO 14'!B14:C14)/1000</f>
        <v>2730.4105099999997</v>
      </c>
      <c r="C20" s="41">
        <f>SUM('[2]Caricom Imports by COO 13'!B14:C14)/1000</f>
        <v>3792.5198799999998</v>
      </c>
      <c r="D20" s="50">
        <f>SUM('[1]CARICOM exports by COO 13'!B14:C14)/1000</f>
        <v>1654.185782</v>
      </c>
      <c r="E20" s="41">
        <f>SUM('[2]CARICOM exports by COO 13'!B14:C14)/1000</f>
        <v>6680.0689000000002</v>
      </c>
      <c r="F20" s="43">
        <f>SUM('[1]CARICOM re-exports by COO 14'!B14:C14)/1000</f>
        <v>0</v>
      </c>
      <c r="G20" s="41">
        <f>SUM('[2]CARICOM re-exports by COO 13'!B14:C14)/1000</f>
        <v>20.981999999999999</v>
      </c>
      <c r="H20" s="42">
        <f t="shared" si="0"/>
        <v>1654.185782</v>
      </c>
      <c r="I20" s="41">
        <f t="shared" si="1"/>
        <v>6701.0509000000002</v>
      </c>
    </row>
    <row r="21" spans="1:9" ht="15.75" hidden="1" thickBot="1" x14ac:dyDescent="0.3">
      <c r="A21" s="65" t="s">
        <v>61</v>
      </c>
      <c r="B21" s="42">
        <f>SUM('[1]Caricom Imports by COO 14'!B15:C15)/1000</f>
        <v>0</v>
      </c>
      <c r="C21" s="41">
        <f>SUM('[2]Caricom Imports by COO 13'!B15:C15)/1000</f>
        <v>0</v>
      </c>
      <c r="D21" s="50">
        <f>SUM('[1]CARICOM exports by COO 13'!B15:C15)/1000</f>
        <v>0</v>
      </c>
      <c r="E21" s="41">
        <f>SUM('[2]CARICOM exports by COO 13'!B15:C15)/1000</f>
        <v>0</v>
      </c>
      <c r="F21" s="43">
        <f>SUM('[1]CARICOM re-exports by COO 14'!B15:C15)/1000</f>
        <v>0</v>
      </c>
      <c r="G21" s="41">
        <f>SUM('[2]CARICOM re-exports by COO 13'!B15:C15)/1000</f>
        <v>0</v>
      </c>
      <c r="H21" s="42"/>
      <c r="I21" s="41"/>
    </row>
    <row r="22" spans="1:9" ht="15.75" thickBot="1" x14ac:dyDescent="0.3">
      <c r="A22" s="7" t="s">
        <v>10</v>
      </c>
      <c r="B22" s="58">
        <f t="shared" ref="B22:I22" si="2">SUM(B9:B20)</f>
        <v>7667.8541999999998</v>
      </c>
      <c r="C22" s="59">
        <f t="shared" si="2"/>
        <v>7759.4524199999996</v>
      </c>
      <c r="D22" s="58">
        <f t="shared" si="2"/>
        <v>7576.2952060000007</v>
      </c>
      <c r="E22" s="59">
        <f t="shared" si="2"/>
        <v>12847.90019</v>
      </c>
      <c r="F22" s="60">
        <f t="shared" si="2"/>
        <v>668.5864499999999</v>
      </c>
      <c r="G22" s="59">
        <f t="shared" si="2"/>
        <v>905.6296000000001</v>
      </c>
      <c r="H22" s="60">
        <f t="shared" si="2"/>
        <v>8244.8816560000014</v>
      </c>
      <c r="I22" s="59">
        <f t="shared" si="2"/>
        <v>13753.529790000001</v>
      </c>
    </row>
    <row r="23" spans="1:9" ht="15.75" thickTop="1" x14ac:dyDescent="0.25">
      <c r="A23" s="1" t="s">
        <v>26</v>
      </c>
      <c r="B23" s="10"/>
      <c r="C23" s="10"/>
      <c r="D23" s="10"/>
      <c r="E23" s="10"/>
      <c r="F23" s="10"/>
      <c r="G23" s="10"/>
    </row>
    <row r="24" spans="1:9" x14ac:dyDescent="0.25">
      <c r="A24" s="1" t="s">
        <v>155</v>
      </c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55"/>
      <c r="C25" s="55"/>
      <c r="D25" s="55"/>
      <c r="E25" s="55"/>
      <c r="F25" s="55"/>
      <c r="G25" s="55"/>
      <c r="H25" s="55"/>
      <c r="I25" s="55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  <row r="27" spans="1:9" x14ac:dyDescent="0.25">
      <c r="B27" s="3"/>
      <c r="C27" s="3"/>
      <c r="D27" s="3"/>
      <c r="E27" s="3"/>
      <c r="F27" s="3"/>
      <c r="G27" s="3"/>
      <c r="H27" s="3"/>
      <c r="I27" s="3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N12" sqref="N12"/>
    </sheetView>
  </sheetViews>
  <sheetFormatPr defaultColWidth="9.140625"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19" t="s">
        <v>139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x14ac:dyDescent="0.25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5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x14ac:dyDescent="0.25">
      <c r="A4" s="6"/>
      <c r="B4" s="6"/>
      <c r="C4" s="6"/>
      <c r="D4" s="6"/>
      <c r="E4" s="6"/>
      <c r="F4" s="6"/>
      <c r="G4" s="6"/>
      <c r="H4" s="6"/>
      <c r="K4" s="12" t="s">
        <v>3</v>
      </c>
    </row>
    <row r="5" spans="1:11" x14ac:dyDescent="0.25">
      <c r="A5" s="238" t="s">
        <v>4</v>
      </c>
      <c r="B5" s="225" t="s">
        <v>5</v>
      </c>
      <c r="C5" s="226"/>
      <c r="D5" s="224" t="s">
        <v>6</v>
      </c>
      <c r="E5" s="224"/>
      <c r="F5" s="224"/>
      <c r="G5" s="224"/>
      <c r="H5" s="224"/>
      <c r="I5" s="224"/>
      <c r="J5" s="225" t="s">
        <v>7</v>
      </c>
      <c r="K5" s="226"/>
    </row>
    <row r="6" spans="1:11" x14ac:dyDescent="0.25">
      <c r="A6" s="239"/>
      <c r="B6" s="233"/>
      <c r="C6" s="244"/>
      <c r="D6" s="224" t="s">
        <v>8</v>
      </c>
      <c r="E6" s="224"/>
      <c r="F6" s="224" t="s">
        <v>9</v>
      </c>
      <c r="G6" s="224"/>
      <c r="H6" s="235" t="s">
        <v>10</v>
      </c>
      <c r="I6" s="230"/>
      <c r="J6" s="233"/>
      <c r="K6" s="234"/>
    </row>
    <row r="7" spans="1:11" x14ac:dyDescent="0.25">
      <c r="A7" s="23"/>
      <c r="B7" s="8" t="s">
        <v>146</v>
      </c>
      <c r="C7" s="8" t="s">
        <v>146</v>
      </c>
      <c r="D7" s="8" t="s">
        <v>146</v>
      </c>
      <c r="E7" s="8" t="s">
        <v>146</v>
      </c>
      <c r="F7" s="8" t="s">
        <v>146</v>
      </c>
      <c r="G7" s="8" t="s">
        <v>146</v>
      </c>
      <c r="H7" s="8" t="s">
        <v>146</v>
      </c>
      <c r="I7" s="8" t="s">
        <v>146</v>
      </c>
      <c r="J7" s="8" t="s">
        <v>146</v>
      </c>
      <c r="K7" s="25" t="s">
        <v>146</v>
      </c>
    </row>
    <row r="8" spans="1:11" x14ac:dyDescent="0.25">
      <c r="A8" s="26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  <c r="J8" s="27">
        <v>2025</v>
      </c>
      <c r="K8" s="28">
        <v>2024</v>
      </c>
    </row>
    <row r="9" spans="1:11" x14ac:dyDescent="0.25">
      <c r="A9" s="30" t="s">
        <v>11</v>
      </c>
      <c r="B9" s="42">
        <v>344286.63404999994</v>
      </c>
      <c r="C9" s="43">
        <v>328966.26019</v>
      </c>
      <c r="D9" s="42">
        <v>357083.39486700005</v>
      </c>
      <c r="E9" s="41">
        <v>424152.31846099999</v>
      </c>
      <c r="F9" s="57">
        <v>813.57912999999996</v>
      </c>
      <c r="G9" s="41">
        <v>529.52082999999993</v>
      </c>
      <c r="H9" s="57">
        <v>357896.97399700008</v>
      </c>
      <c r="I9" s="45">
        <v>424681.83929099998</v>
      </c>
      <c r="J9" s="44">
        <v>13610.339947000146</v>
      </c>
      <c r="K9" s="45">
        <v>95715.579100999981</v>
      </c>
    </row>
    <row r="10" spans="1:11" x14ac:dyDescent="0.25">
      <c r="A10" s="30" t="s">
        <v>12</v>
      </c>
      <c r="B10" s="42">
        <v>57210.784310000003</v>
      </c>
      <c r="C10" s="43">
        <v>56345.042840000002</v>
      </c>
      <c r="D10" s="42">
        <v>3261.6062700000007</v>
      </c>
      <c r="E10" s="41">
        <v>11492.785800000001</v>
      </c>
      <c r="F10" s="57">
        <v>405.74224000000004</v>
      </c>
      <c r="G10" s="41">
        <v>339.89929999999998</v>
      </c>
      <c r="H10" s="57">
        <v>3667.3485100000007</v>
      </c>
      <c r="I10" s="45">
        <v>11832.685100000001</v>
      </c>
      <c r="J10" s="46">
        <v>-53543.435799999999</v>
      </c>
      <c r="K10" s="47">
        <v>-44512.357739999999</v>
      </c>
    </row>
    <row r="11" spans="1:11" x14ac:dyDescent="0.25">
      <c r="A11" s="30" t="s">
        <v>13</v>
      </c>
      <c r="B11" s="42">
        <v>58030.441420000003</v>
      </c>
      <c r="C11" s="43">
        <v>50846.784740000003</v>
      </c>
      <c r="D11" s="42">
        <v>5560.1425599999993</v>
      </c>
      <c r="E11" s="41">
        <v>6339.5665099999987</v>
      </c>
      <c r="F11" s="57">
        <v>638.35086000000001</v>
      </c>
      <c r="G11" s="41">
        <v>953.43074999999999</v>
      </c>
      <c r="H11" s="57">
        <v>6198.4934199999989</v>
      </c>
      <c r="I11" s="45">
        <v>7292.9972599999983</v>
      </c>
      <c r="J11" s="46">
        <v>-51831.948000000004</v>
      </c>
      <c r="K11" s="47">
        <v>-43553.787480000006</v>
      </c>
    </row>
    <row r="12" spans="1:11" x14ac:dyDescent="0.25">
      <c r="A12" s="30" t="s">
        <v>14</v>
      </c>
      <c r="B12" s="42">
        <v>400679.59304399998</v>
      </c>
      <c r="C12" s="43">
        <v>416766.06856100005</v>
      </c>
      <c r="D12" s="42">
        <v>37.718499999999999</v>
      </c>
      <c r="E12" s="41">
        <v>22.26</v>
      </c>
      <c r="F12" s="57">
        <v>40024.065119999992</v>
      </c>
      <c r="G12" s="41">
        <v>44612.09479000001</v>
      </c>
      <c r="H12" s="57">
        <v>40061.783619999995</v>
      </c>
      <c r="I12" s="45">
        <v>44634.354790000012</v>
      </c>
      <c r="J12" s="46">
        <v>-360617.80942399998</v>
      </c>
      <c r="K12" s="47">
        <v>-372131.71377100004</v>
      </c>
    </row>
    <row r="13" spans="1:11" x14ac:dyDescent="0.25">
      <c r="A13" s="30" t="s">
        <v>15</v>
      </c>
      <c r="B13" s="42">
        <v>33371.918399999995</v>
      </c>
      <c r="C13" s="43">
        <v>37057.526980000002</v>
      </c>
      <c r="D13" s="42">
        <v>11436.20304</v>
      </c>
      <c r="E13" s="41">
        <v>8618.88976</v>
      </c>
      <c r="F13" s="57">
        <v>4.8650000000000002</v>
      </c>
      <c r="G13" s="41">
        <v>0</v>
      </c>
      <c r="H13" s="57">
        <v>11441.06804</v>
      </c>
      <c r="I13" s="45">
        <v>8618.88976</v>
      </c>
      <c r="J13" s="46">
        <v>-21930.850359999997</v>
      </c>
      <c r="K13" s="47">
        <v>-28438.637220000004</v>
      </c>
    </row>
    <row r="14" spans="1:11" x14ac:dyDescent="0.25">
      <c r="A14" s="30" t="s">
        <v>16</v>
      </c>
      <c r="B14" s="42">
        <v>280016.57662000007</v>
      </c>
      <c r="C14" s="43">
        <v>271727.32872000005</v>
      </c>
      <c r="D14" s="42">
        <v>3015.3054900000002</v>
      </c>
      <c r="E14" s="41">
        <v>2902.4227400000004</v>
      </c>
      <c r="F14" s="57">
        <v>2141.4899799999998</v>
      </c>
      <c r="G14" s="41">
        <v>1781.0659899999998</v>
      </c>
      <c r="H14" s="57">
        <v>5156.79547</v>
      </c>
      <c r="I14" s="45">
        <v>4683.48873</v>
      </c>
      <c r="J14" s="46">
        <v>-274859.78115000005</v>
      </c>
      <c r="K14" s="47">
        <v>-267043.83999000007</v>
      </c>
    </row>
    <row r="15" spans="1:11" x14ac:dyDescent="0.25">
      <c r="A15" s="30" t="s">
        <v>17</v>
      </c>
      <c r="B15" s="42">
        <v>416691.11484000005</v>
      </c>
      <c r="C15" s="43">
        <v>391503.89743000001</v>
      </c>
      <c r="D15" s="42">
        <v>8868.9976200000019</v>
      </c>
      <c r="E15" s="41">
        <v>8709.1092200000003</v>
      </c>
      <c r="F15" s="57">
        <v>4864.2315099999987</v>
      </c>
      <c r="G15" s="41">
        <v>2134.4513500000003</v>
      </c>
      <c r="H15" s="57">
        <v>13733.22913</v>
      </c>
      <c r="I15" s="45">
        <v>10843.560570000001</v>
      </c>
      <c r="J15" s="46">
        <v>-402957.88571000006</v>
      </c>
      <c r="K15" s="47">
        <v>-380660.33686000004</v>
      </c>
    </row>
    <row r="16" spans="1:11" x14ac:dyDescent="0.25">
      <c r="A16" s="30" t="s">
        <v>18</v>
      </c>
      <c r="B16" s="42">
        <v>703300.0091100001</v>
      </c>
      <c r="C16" s="43">
        <v>729140.30678000022</v>
      </c>
      <c r="D16" s="42">
        <v>171.91355999999999</v>
      </c>
      <c r="E16" s="41">
        <v>0</v>
      </c>
      <c r="F16" s="57">
        <v>9324.2889099999993</v>
      </c>
      <c r="G16" s="41">
        <v>8061.9976000000006</v>
      </c>
      <c r="H16" s="57">
        <v>9496.2024700000002</v>
      </c>
      <c r="I16" s="45">
        <v>8061.9976000000006</v>
      </c>
      <c r="J16" s="46">
        <v>-693803.80664000008</v>
      </c>
      <c r="K16" s="47">
        <v>-721078.30918000021</v>
      </c>
    </row>
    <row r="17" spans="1:11" x14ac:dyDescent="0.25">
      <c r="A17" s="30" t="s">
        <v>19</v>
      </c>
      <c r="B17" s="42">
        <v>221429.29660000003</v>
      </c>
      <c r="C17" s="43">
        <v>233501.07096999997</v>
      </c>
      <c r="D17" s="42">
        <v>546.42916000000002</v>
      </c>
      <c r="E17" s="41">
        <v>1993.5270799999998</v>
      </c>
      <c r="F17" s="57">
        <v>10358.361430000001</v>
      </c>
      <c r="G17" s="41">
        <v>15513.237370000001</v>
      </c>
      <c r="H17" s="57">
        <v>10904.790590000001</v>
      </c>
      <c r="I17" s="45">
        <v>17506.764450000002</v>
      </c>
      <c r="J17" s="46">
        <v>-210524.50601000004</v>
      </c>
      <c r="K17" s="47">
        <v>-215994.30651999998</v>
      </c>
    </row>
    <row r="18" spans="1:11" x14ac:dyDescent="0.25">
      <c r="A18" s="30" t="s">
        <v>20</v>
      </c>
      <c r="B18" s="42">
        <v>0.72447000000000006</v>
      </c>
      <c r="C18" s="43">
        <v>4.11639</v>
      </c>
      <c r="D18" s="42">
        <v>0</v>
      </c>
      <c r="E18" s="41">
        <v>0</v>
      </c>
      <c r="F18" s="57">
        <v>0</v>
      </c>
      <c r="G18" s="41">
        <v>0.17061000000000001</v>
      </c>
      <c r="H18" s="57">
        <v>0</v>
      </c>
      <c r="I18" s="45">
        <v>0.17061000000000001</v>
      </c>
      <c r="J18" s="46">
        <v>-0.72447000000000006</v>
      </c>
      <c r="K18" s="47">
        <v>-3.9457800000000001</v>
      </c>
    </row>
    <row r="19" spans="1:11" x14ac:dyDescent="0.25">
      <c r="A19" s="30" t="s">
        <v>21</v>
      </c>
      <c r="B19" s="42">
        <v>361575.53652999998</v>
      </c>
      <c r="C19" s="43">
        <v>355958.98525999999</v>
      </c>
      <c r="D19" s="42">
        <v>0</v>
      </c>
      <c r="E19" s="41">
        <v>0</v>
      </c>
      <c r="F19" s="57">
        <v>24867.695530000001</v>
      </c>
      <c r="G19" s="41">
        <v>30373.436140000002</v>
      </c>
      <c r="H19" s="57">
        <v>24867.695530000001</v>
      </c>
      <c r="I19" s="45">
        <v>30373.436140000002</v>
      </c>
      <c r="J19" s="75" t="s">
        <v>22</v>
      </c>
      <c r="K19" s="76" t="s">
        <v>22</v>
      </c>
    </row>
    <row r="20" spans="1:11" x14ac:dyDescent="0.25">
      <c r="A20" s="30" t="s">
        <v>23</v>
      </c>
      <c r="B20" s="42">
        <v>30109.270639999995</v>
      </c>
      <c r="C20" s="43">
        <v>33625.631870000005</v>
      </c>
      <c r="D20" s="42">
        <v>0</v>
      </c>
      <c r="E20" s="41">
        <v>0</v>
      </c>
      <c r="F20" s="57">
        <v>0</v>
      </c>
      <c r="G20" s="41">
        <v>0</v>
      </c>
      <c r="H20" s="57">
        <v>0</v>
      </c>
      <c r="I20" s="45">
        <v>0</v>
      </c>
      <c r="J20" s="46">
        <v>-30109.270639999995</v>
      </c>
      <c r="K20" s="47">
        <v>-33625.631870000005</v>
      </c>
    </row>
    <row r="21" spans="1:11" x14ac:dyDescent="0.25">
      <c r="A21" s="30" t="s">
        <v>24</v>
      </c>
      <c r="B21" s="42">
        <v>4041.2596400000002</v>
      </c>
      <c r="C21" s="43">
        <v>3675.9822899999995</v>
      </c>
      <c r="D21" s="42">
        <v>0</v>
      </c>
      <c r="E21" s="41">
        <v>0</v>
      </c>
      <c r="F21" s="57">
        <v>1495.8547799999999</v>
      </c>
      <c r="G21" s="41">
        <v>1413.9123100000002</v>
      </c>
      <c r="H21" s="57">
        <v>1495.8547799999999</v>
      </c>
      <c r="I21" s="45">
        <v>1413.9123100000002</v>
      </c>
      <c r="J21" s="46">
        <v>-2545.4048600000006</v>
      </c>
      <c r="K21" s="47">
        <v>-2262.0699799999993</v>
      </c>
    </row>
    <row r="22" spans="1:11" ht="15.75" thickBot="1" x14ac:dyDescent="0.3">
      <c r="A22" s="2" t="s">
        <v>25</v>
      </c>
      <c r="B22" s="107">
        <v>2910743.1596739995</v>
      </c>
      <c r="C22" s="58">
        <v>2909119.0030210004</v>
      </c>
      <c r="D22" s="60">
        <v>389981.71106700005</v>
      </c>
      <c r="E22" s="107">
        <v>464230.879571</v>
      </c>
      <c r="F22" s="58">
        <v>94938.524489999982</v>
      </c>
      <c r="G22" s="107">
        <v>105713.21704000002</v>
      </c>
      <c r="H22" s="58">
        <v>484920.23555700009</v>
      </c>
      <c r="I22" s="107">
        <v>569944.09661100002</v>
      </c>
      <c r="J22" s="54">
        <v>-2089115.0831170001</v>
      </c>
      <c r="K22" s="54">
        <v>-2013589.35729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1"/>
      <c r="K24" s="31"/>
    </row>
    <row r="25" spans="1:11" x14ac:dyDescent="0.25">
      <c r="A25" s="1" t="s">
        <v>28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  <row r="27" spans="1:11" x14ac:dyDescent="0.25">
      <c r="A27" s="117"/>
      <c r="B27" s="116"/>
    </row>
    <row r="28" spans="1:11" x14ac:dyDescent="0.25">
      <c r="A28" s="117"/>
      <c r="B28" s="116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zoomScaleNormal="100" workbookViewId="0">
      <selection activeCell="G16" sqref="G16"/>
    </sheetView>
  </sheetViews>
  <sheetFormatPr defaultColWidth="9.140625" defaultRowHeight="15" x14ac:dyDescent="0.25"/>
  <cols>
    <col min="1" max="1" width="23.7109375" customWidth="1"/>
    <col min="2" max="9" width="12.85546875" customWidth="1"/>
  </cols>
  <sheetData>
    <row r="1" spans="1:9" x14ac:dyDescent="0.25">
      <c r="A1" s="219" t="s">
        <v>144</v>
      </c>
      <c r="B1" s="219"/>
      <c r="C1" s="219"/>
      <c r="D1" s="219"/>
      <c r="E1" s="219"/>
      <c r="F1" s="219"/>
      <c r="G1" s="219"/>
      <c r="H1" s="219"/>
      <c r="I1" s="219"/>
    </row>
    <row r="2" spans="1:9" x14ac:dyDescent="0.25">
      <c r="A2" s="219" t="s">
        <v>30</v>
      </c>
      <c r="B2" s="219"/>
      <c r="C2" s="219"/>
      <c r="D2" s="219"/>
      <c r="E2" s="219"/>
      <c r="F2" s="219"/>
      <c r="G2" s="219"/>
      <c r="H2" s="219"/>
      <c r="I2" s="219"/>
    </row>
    <row r="3" spans="1:9" x14ac:dyDescent="0.25">
      <c r="A3" s="219" t="s">
        <v>156</v>
      </c>
      <c r="B3" s="219"/>
      <c r="C3" s="219"/>
      <c r="D3" s="219"/>
      <c r="E3" s="219"/>
      <c r="F3" s="219"/>
      <c r="G3" s="219"/>
      <c r="H3" s="219"/>
      <c r="I3" s="219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25">
      <c r="A5" s="224" t="s">
        <v>31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</row>
    <row r="6" spans="1:9" x14ac:dyDescent="0.25">
      <c r="A6" s="224"/>
      <c r="B6" s="224"/>
      <c r="C6" s="224"/>
      <c r="D6" s="224" t="s">
        <v>8</v>
      </c>
      <c r="E6" s="224"/>
      <c r="F6" s="230" t="s">
        <v>9</v>
      </c>
      <c r="G6" s="224"/>
      <c r="H6" s="230" t="s">
        <v>10</v>
      </c>
      <c r="I6" s="224"/>
    </row>
    <row r="7" spans="1:9" x14ac:dyDescent="0.25">
      <c r="A7" s="32"/>
      <c r="B7" s="8" t="s">
        <v>146</v>
      </c>
      <c r="C7" s="8" t="s">
        <v>146</v>
      </c>
      <c r="D7" s="24" t="s">
        <v>146</v>
      </c>
      <c r="E7" s="25" t="s">
        <v>146</v>
      </c>
      <c r="F7" s="8" t="s">
        <v>146</v>
      </c>
      <c r="G7" s="8" t="s">
        <v>146</v>
      </c>
      <c r="H7" s="8" t="s">
        <v>146</v>
      </c>
      <c r="I7" s="8" t="s">
        <v>146</v>
      </c>
    </row>
    <row r="8" spans="1:9" x14ac:dyDescent="0.25">
      <c r="A8" s="33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</row>
    <row r="9" spans="1:9" x14ac:dyDescent="0.25">
      <c r="A9" s="36" t="s">
        <v>32</v>
      </c>
      <c r="B9" s="42">
        <v>1237846.597544</v>
      </c>
      <c r="C9" s="43">
        <v>1302101.7673209999</v>
      </c>
      <c r="D9" s="79">
        <v>68735.201688000016</v>
      </c>
      <c r="E9" s="41">
        <v>104828.45599000002</v>
      </c>
      <c r="F9" s="43">
        <v>56900.384909999993</v>
      </c>
      <c r="G9" s="43">
        <v>64789.974300000002</v>
      </c>
      <c r="H9" s="42">
        <v>125635.58659800001</v>
      </c>
      <c r="I9" s="41">
        <v>169618.43029000002</v>
      </c>
    </row>
    <row r="10" spans="1:9" x14ac:dyDescent="0.25">
      <c r="A10" s="36" t="s">
        <v>33</v>
      </c>
      <c r="B10" s="42">
        <v>264718.89198000001</v>
      </c>
      <c r="C10" s="43">
        <v>247492.56921000005</v>
      </c>
      <c r="D10" s="79">
        <v>19534.381440000001</v>
      </c>
      <c r="E10" s="41">
        <v>14256.64661</v>
      </c>
      <c r="F10" s="43">
        <v>983.63525000000004</v>
      </c>
      <c r="G10" s="43">
        <v>2141.4669399999998</v>
      </c>
      <c r="H10" s="42">
        <v>20518.01669</v>
      </c>
      <c r="I10" s="41">
        <v>16398.113549999998</v>
      </c>
    </row>
    <row r="11" spans="1:9" x14ac:dyDescent="0.25">
      <c r="A11" s="36" t="s">
        <v>34</v>
      </c>
      <c r="B11" s="42">
        <v>28447.118299999998</v>
      </c>
      <c r="C11" s="43">
        <v>28184.964449999999</v>
      </c>
      <c r="D11" s="79">
        <v>123064.56515300002</v>
      </c>
      <c r="E11" s="41">
        <v>172470.78184000001</v>
      </c>
      <c r="F11" s="43">
        <v>4862.8170099999998</v>
      </c>
      <c r="G11" s="43">
        <v>2299.5731499999997</v>
      </c>
      <c r="H11" s="42">
        <v>127927.38216300002</v>
      </c>
      <c r="I11" s="41">
        <v>174770.35499000002</v>
      </c>
    </row>
    <row r="12" spans="1:9" x14ac:dyDescent="0.25">
      <c r="A12" s="36" t="s">
        <v>35</v>
      </c>
      <c r="B12" s="42">
        <v>101341.36425</v>
      </c>
      <c r="C12" s="43">
        <v>104348.48948000003</v>
      </c>
      <c r="D12" s="79">
        <v>55001.603102000008</v>
      </c>
      <c r="E12" s="41">
        <v>44039.636654000002</v>
      </c>
      <c r="F12" s="43">
        <v>684.65413000000001</v>
      </c>
      <c r="G12" s="43">
        <v>455.86193999999995</v>
      </c>
      <c r="H12" s="42">
        <v>55686.257232000011</v>
      </c>
      <c r="I12" s="41">
        <v>44495.498594000004</v>
      </c>
    </row>
    <row r="13" spans="1:9" x14ac:dyDescent="0.25">
      <c r="A13" s="36" t="s">
        <v>36</v>
      </c>
      <c r="B13" s="42">
        <v>37707.123520000001</v>
      </c>
      <c r="C13" s="43">
        <v>39996.392930000002</v>
      </c>
      <c r="D13" s="79">
        <v>0.55480999999999991</v>
      </c>
      <c r="E13" s="41">
        <v>187.62751</v>
      </c>
      <c r="F13" s="43">
        <v>266.33229999999998</v>
      </c>
      <c r="G13" s="43">
        <v>219.05283000000003</v>
      </c>
      <c r="H13" s="42">
        <v>266.88710999999995</v>
      </c>
      <c r="I13" s="41">
        <v>406.68034</v>
      </c>
    </row>
    <row r="14" spans="1:9" x14ac:dyDescent="0.25">
      <c r="A14" s="36" t="s">
        <v>37</v>
      </c>
      <c r="B14" s="42">
        <v>38187.72739</v>
      </c>
      <c r="C14" s="43">
        <v>30795.411039999999</v>
      </c>
      <c r="D14" s="79">
        <v>2532.2933700000003</v>
      </c>
      <c r="E14" s="41">
        <v>1517.8393599999999</v>
      </c>
      <c r="F14" s="43">
        <v>66.542339999999996</v>
      </c>
      <c r="G14" s="43">
        <v>0</v>
      </c>
      <c r="H14" s="42">
        <v>2598.8357100000003</v>
      </c>
      <c r="I14" s="41">
        <v>1517.8393599999999</v>
      </c>
    </row>
    <row r="15" spans="1:9" x14ac:dyDescent="0.25">
      <c r="A15" s="36" t="s">
        <v>38</v>
      </c>
      <c r="B15" s="42">
        <v>271633.64824000001</v>
      </c>
      <c r="C15" s="43">
        <v>287031.33726</v>
      </c>
      <c r="D15" s="79">
        <v>17737.238630000003</v>
      </c>
      <c r="E15" s="41">
        <v>19133.620320000002</v>
      </c>
      <c r="F15" s="43">
        <v>25511.730430000003</v>
      </c>
      <c r="G15" s="43">
        <v>30599.76571</v>
      </c>
      <c r="H15" s="42">
        <v>43248.969060000003</v>
      </c>
      <c r="I15" s="41">
        <v>49733.386030000001</v>
      </c>
    </row>
    <row r="16" spans="1:9" x14ac:dyDescent="0.25">
      <c r="A16" s="36" t="s">
        <v>147</v>
      </c>
      <c r="B16" s="42">
        <v>75186.564690000014</v>
      </c>
      <c r="C16" s="43">
        <v>72253.597079999992</v>
      </c>
      <c r="D16" s="79">
        <v>89592.853109999982</v>
      </c>
      <c r="E16" s="41">
        <v>96372.87715</v>
      </c>
      <c r="F16" s="43">
        <v>1606.6678200000001</v>
      </c>
      <c r="G16" s="43">
        <v>1068.7640100000001</v>
      </c>
      <c r="H16" s="42">
        <v>91199.520929999984</v>
      </c>
      <c r="I16" s="41">
        <v>97441.641159999999</v>
      </c>
    </row>
    <row r="17" spans="1:9" x14ac:dyDescent="0.25">
      <c r="A17" s="36" t="s">
        <v>40</v>
      </c>
      <c r="B17" s="42">
        <v>23150.205239999999</v>
      </c>
      <c r="C17" s="43">
        <v>24742.04103</v>
      </c>
      <c r="D17" s="79">
        <v>283.97120999999999</v>
      </c>
      <c r="E17" s="41">
        <v>396.08879999999999</v>
      </c>
      <c r="F17" s="43">
        <v>104.06219</v>
      </c>
      <c r="G17" s="43">
        <v>102.30027</v>
      </c>
      <c r="H17" s="42">
        <v>388.03339999999997</v>
      </c>
      <c r="I17" s="41">
        <v>498.38907</v>
      </c>
    </row>
    <row r="18" spans="1:9" x14ac:dyDescent="0.25">
      <c r="A18" s="36" t="s">
        <v>148</v>
      </c>
      <c r="B18" s="42">
        <v>9.8035200000000007</v>
      </c>
      <c r="C18" s="43">
        <v>377.35330000000005</v>
      </c>
      <c r="D18" s="79">
        <v>0</v>
      </c>
      <c r="E18" s="41">
        <v>38.778390000000002</v>
      </c>
      <c r="F18" s="43">
        <v>0</v>
      </c>
      <c r="G18" s="43">
        <v>0</v>
      </c>
      <c r="H18" s="42">
        <v>0</v>
      </c>
      <c r="I18" s="41">
        <v>38.778390000000002</v>
      </c>
    </row>
    <row r="19" spans="1:9" x14ac:dyDescent="0.25">
      <c r="A19" s="36" t="s">
        <v>42</v>
      </c>
      <c r="B19" s="42">
        <v>519648.97888000007</v>
      </c>
      <c r="C19" s="43">
        <v>494796.95199000009</v>
      </c>
      <c r="D19" s="79">
        <v>79.864530000000002</v>
      </c>
      <c r="E19" s="41">
        <v>48.875</v>
      </c>
      <c r="F19" s="43">
        <v>1263.8173800000002</v>
      </c>
      <c r="G19" s="43">
        <v>1394.42344</v>
      </c>
      <c r="H19" s="42">
        <v>1343.6819100000002</v>
      </c>
      <c r="I19" s="41">
        <v>1443.29844</v>
      </c>
    </row>
    <row r="20" spans="1:9" x14ac:dyDescent="0.25">
      <c r="A20" s="36" t="s">
        <v>43</v>
      </c>
      <c r="B20" s="42">
        <v>312865.13611999998</v>
      </c>
      <c r="C20" s="43">
        <v>276998.12792999996</v>
      </c>
      <c r="D20" s="79">
        <v>13419.184023</v>
      </c>
      <c r="E20" s="41">
        <v>10939.651947</v>
      </c>
      <c r="F20" s="43">
        <v>2687.8807299999999</v>
      </c>
      <c r="G20" s="43">
        <v>2642.0344500000001</v>
      </c>
      <c r="H20" s="61">
        <v>16107.064752999999</v>
      </c>
      <c r="I20" s="101">
        <v>13581.686397000001</v>
      </c>
    </row>
    <row r="21" spans="1:9" ht="15.75" thickBot="1" x14ac:dyDescent="0.3">
      <c r="A21" s="37" t="s">
        <v>25</v>
      </c>
      <c r="B21" s="108">
        <v>2910743.159674</v>
      </c>
      <c r="C21" s="63">
        <v>2909119.003021</v>
      </c>
      <c r="D21" s="62">
        <v>389981.71106600005</v>
      </c>
      <c r="E21" s="108">
        <v>464230.87957100011</v>
      </c>
      <c r="F21" s="62">
        <v>94938.524489999996</v>
      </c>
      <c r="G21" s="108">
        <v>105713.21704000002</v>
      </c>
      <c r="H21" s="62">
        <v>484920.23555600009</v>
      </c>
      <c r="I21" s="63">
        <v>569944.09661100013</v>
      </c>
    </row>
    <row r="22" spans="1:9" ht="15.75" thickTop="1" x14ac:dyDescent="0.25">
      <c r="A22" s="1" t="s">
        <v>26</v>
      </c>
      <c r="B22" s="10"/>
      <c r="C22" s="10"/>
      <c r="D22" s="10"/>
      <c r="E22" s="10"/>
      <c r="F22" s="10"/>
      <c r="G22" s="10"/>
    </row>
    <row r="23" spans="1:9" x14ac:dyDescent="0.25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33"/>
      <c r="F24" s="10"/>
      <c r="G24" s="10"/>
      <c r="H24" s="10"/>
      <c r="I24" s="10"/>
    </row>
    <row r="25" spans="1:9" x14ac:dyDescent="0.25">
      <c r="B25" s="50"/>
      <c r="C25" s="50"/>
      <c r="D25" s="50"/>
      <c r="E25" s="50"/>
      <c r="F25" s="50"/>
      <c r="G25" s="50"/>
      <c r="H25" s="50"/>
      <c r="I25" s="50"/>
    </row>
    <row r="26" spans="1:9" x14ac:dyDescent="0.25">
      <c r="B26" s="50"/>
      <c r="C26" s="50"/>
      <c r="D26" s="50"/>
      <c r="E26" s="50"/>
      <c r="F26" s="50"/>
      <c r="G26" s="50"/>
      <c r="H26" s="50"/>
      <c r="I26" s="50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K23" sqref="A1:K25"/>
    </sheetView>
  </sheetViews>
  <sheetFormatPr defaultColWidth="9.140625"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19" t="s">
        <v>149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x14ac:dyDescent="0.25">
      <c r="A2" s="219" t="s">
        <v>45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5">
      <c r="A3" s="219" t="s">
        <v>156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3</v>
      </c>
    </row>
    <row r="5" spans="1:11" x14ac:dyDescent="0.25">
      <c r="A5" s="224" t="s">
        <v>4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  <c r="J5" s="225" t="s">
        <v>7</v>
      </c>
      <c r="K5" s="226"/>
    </row>
    <row r="6" spans="1:11" x14ac:dyDescent="0.25">
      <c r="A6" s="224"/>
      <c r="B6" s="224"/>
      <c r="C6" s="224"/>
      <c r="D6" s="224" t="s">
        <v>8</v>
      </c>
      <c r="E6" s="224"/>
      <c r="F6" s="224" t="s">
        <v>9</v>
      </c>
      <c r="G6" s="224"/>
      <c r="H6" s="229" t="s">
        <v>10</v>
      </c>
      <c r="I6" s="230"/>
      <c r="J6" s="233"/>
      <c r="K6" s="234"/>
    </row>
    <row r="7" spans="1:11" x14ac:dyDescent="0.25">
      <c r="A7" s="23"/>
      <c r="B7" s="8" t="s">
        <v>146</v>
      </c>
      <c r="C7" s="8" t="s">
        <v>146</v>
      </c>
      <c r="D7" s="8" t="s">
        <v>146</v>
      </c>
      <c r="E7" s="8" t="s">
        <v>146</v>
      </c>
      <c r="F7" s="8" t="s">
        <v>146</v>
      </c>
      <c r="G7" s="8" t="s">
        <v>146</v>
      </c>
      <c r="H7" s="8" t="s">
        <v>146</v>
      </c>
      <c r="I7" s="8" t="s">
        <v>146</v>
      </c>
      <c r="J7" s="8" t="s">
        <v>146</v>
      </c>
      <c r="K7" s="8" t="s">
        <v>146</v>
      </c>
    </row>
    <row r="8" spans="1:11" x14ac:dyDescent="0.25">
      <c r="A8" s="26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  <c r="J8" s="27">
        <v>2025</v>
      </c>
      <c r="K8" s="28">
        <v>2024</v>
      </c>
    </row>
    <row r="9" spans="1:11" x14ac:dyDescent="0.25">
      <c r="A9" s="30" t="s">
        <v>11</v>
      </c>
      <c r="B9" s="43">
        <v>13062.485680000002</v>
      </c>
      <c r="C9" s="41">
        <v>11439.792420000002</v>
      </c>
      <c r="D9" s="57">
        <v>78296.894190000006</v>
      </c>
      <c r="E9" s="41">
        <v>83179.293490000011</v>
      </c>
      <c r="F9" s="57">
        <v>5.4559499999999996</v>
      </c>
      <c r="G9" s="57">
        <v>0</v>
      </c>
      <c r="H9" s="64">
        <v>78302.35014000001</v>
      </c>
      <c r="I9" s="50">
        <v>83179.293490000011</v>
      </c>
      <c r="J9" s="42">
        <v>65239.864460000012</v>
      </c>
      <c r="K9" s="41">
        <v>71739.501070000013</v>
      </c>
    </row>
    <row r="10" spans="1:11" x14ac:dyDescent="0.25">
      <c r="A10" s="30" t="s">
        <v>12</v>
      </c>
      <c r="B10" s="43">
        <v>31347.20649</v>
      </c>
      <c r="C10" s="41">
        <v>27738.677039999995</v>
      </c>
      <c r="D10" s="57">
        <v>907.08424000000002</v>
      </c>
      <c r="E10" s="41">
        <v>2462.6212700000001</v>
      </c>
      <c r="F10" s="57">
        <v>0</v>
      </c>
      <c r="G10" s="57">
        <v>0.15646000000000002</v>
      </c>
      <c r="H10" s="64">
        <v>907.08424000000002</v>
      </c>
      <c r="I10" s="50">
        <v>2462.7777300000002</v>
      </c>
      <c r="J10" s="51">
        <v>-30440.12225</v>
      </c>
      <c r="K10" s="52">
        <v>-25275.899309999993</v>
      </c>
    </row>
    <row r="11" spans="1:11" x14ac:dyDescent="0.25">
      <c r="A11" s="30" t="s">
        <v>13</v>
      </c>
      <c r="B11" s="43">
        <v>61.612809999999989</v>
      </c>
      <c r="C11" s="41">
        <v>366.44155000000001</v>
      </c>
      <c r="D11" s="57">
        <v>275.58865000000003</v>
      </c>
      <c r="E11" s="41">
        <v>210.33468999999999</v>
      </c>
      <c r="F11" s="57">
        <v>1.2546599999999999</v>
      </c>
      <c r="G11" s="57">
        <v>0</v>
      </c>
      <c r="H11" s="64">
        <v>276.84331000000003</v>
      </c>
      <c r="I11" s="50">
        <v>210.33468999999999</v>
      </c>
      <c r="J11" s="51">
        <v>215.23050000000003</v>
      </c>
      <c r="K11" s="52">
        <v>-156.10686000000001</v>
      </c>
    </row>
    <row r="12" spans="1:11" x14ac:dyDescent="0.25">
      <c r="A12" s="30" t="s">
        <v>14</v>
      </c>
      <c r="B12" s="43">
        <v>0</v>
      </c>
      <c r="C12" s="41">
        <v>0</v>
      </c>
      <c r="D12" s="57">
        <v>0</v>
      </c>
      <c r="E12" s="41">
        <v>0</v>
      </c>
      <c r="F12" s="57">
        <v>0</v>
      </c>
      <c r="G12" s="57">
        <v>0</v>
      </c>
      <c r="H12" s="64">
        <v>0</v>
      </c>
      <c r="I12" s="50">
        <v>0</v>
      </c>
      <c r="J12" s="51">
        <v>0</v>
      </c>
      <c r="K12" s="52">
        <v>0</v>
      </c>
    </row>
    <row r="13" spans="1:11" x14ac:dyDescent="0.25">
      <c r="A13" s="30" t="s">
        <v>15</v>
      </c>
      <c r="B13" s="43">
        <v>1.7383599999999999</v>
      </c>
      <c r="C13" s="41">
        <v>5.3020299999999994</v>
      </c>
      <c r="D13" s="57">
        <v>3975.2403399999994</v>
      </c>
      <c r="E13" s="41">
        <v>3839.9094</v>
      </c>
      <c r="F13" s="57">
        <v>0</v>
      </c>
      <c r="G13" s="57">
        <v>0</v>
      </c>
      <c r="H13" s="64">
        <v>3975.2403399999994</v>
      </c>
      <c r="I13" s="50">
        <v>3839.9094</v>
      </c>
      <c r="J13" s="51">
        <v>3973.5019799999995</v>
      </c>
      <c r="K13" s="52">
        <v>3834.6073700000002</v>
      </c>
    </row>
    <row r="14" spans="1:11" x14ac:dyDescent="0.25">
      <c r="A14" s="30" t="s">
        <v>16</v>
      </c>
      <c r="B14" s="43">
        <v>15023.152749999999</v>
      </c>
      <c r="C14" s="41">
        <v>16365.049939999997</v>
      </c>
      <c r="D14" s="57">
        <v>613.2842599999999</v>
      </c>
      <c r="E14" s="41">
        <v>994.57875000000001</v>
      </c>
      <c r="F14" s="57">
        <v>18.600909999999999</v>
      </c>
      <c r="G14" s="57">
        <v>0</v>
      </c>
      <c r="H14" s="64">
        <v>631.8851699999999</v>
      </c>
      <c r="I14" s="50">
        <v>994.57875000000001</v>
      </c>
      <c r="J14" s="51">
        <v>-14391.26758</v>
      </c>
      <c r="K14" s="52">
        <v>-15370.471189999997</v>
      </c>
    </row>
    <row r="15" spans="1:11" x14ac:dyDescent="0.25">
      <c r="A15" s="30" t="s">
        <v>17</v>
      </c>
      <c r="B15" s="43">
        <v>4844.0333000000001</v>
      </c>
      <c r="C15" s="41">
        <v>5863.8693800000001</v>
      </c>
      <c r="D15" s="57">
        <v>5449.37734</v>
      </c>
      <c r="E15" s="41">
        <v>4300.2431499999993</v>
      </c>
      <c r="F15" s="57">
        <v>1289.126</v>
      </c>
      <c r="G15" s="57">
        <v>699.38769000000013</v>
      </c>
      <c r="H15" s="64">
        <v>6738.5033400000002</v>
      </c>
      <c r="I15" s="50">
        <v>4999.6308399999998</v>
      </c>
      <c r="J15" s="51">
        <v>1894.4700400000002</v>
      </c>
      <c r="K15" s="52">
        <v>-864.23854000000028</v>
      </c>
    </row>
    <row r="16" spans="1:11" x14ac:dyDescent="0.25">
      <c r="A16" s="30" t="s">
        <v>18</v>
      </c>
      <c r="B16" s="43">
        <v>6087.37399</v>
      </c>
      <c r="C16" s="41">
        <v>5417.5924799999993</v>
      </c>
      <c r="D16" s="57">
        <v>0</v>
      </c>
      <c r="E16" s="41">
        <v>0</v>
      </c>
      <c r="F16" s="57">
        <v>17.77008</v>
      </c>
      <c r="G16" s="57">
        <v>161.99926000000002</v>
      </c>
      <c r="H16" s="64">
        <v>17.77008</v>
      </c>
      <c r="I16" s="50">
        <v>161.99926000000002</v>
      </c>
      <c r="J16" s="51">
        <v>-6069.6039099999998</v>
      </c>
      <c r="K16" s="52">
        <v>-5255.5932199999997</v>
      </c>
    </row>
    <row r="17" spans="1:11" x14ac:dyDescent="0.25">
      <c r="A17" s="30" t="s">
        <v>19</v>
      </c>
      <c r="B17" s="43">
        <v>4362.5509900000006</v>
      </c>
      <c r="C17" s="41">
        <v>4996.7775700000002</v>
      </c>
      <c r="D17" s="57">
        <v>75.384090000000015</v>
      </c>
      <c r="E17" s="41">
        <v>1385.8964000000001</v>
      </c>
      <c r="F17" s="57">
        <v>89.014660000000006</v>
      </c>
      <c r="G17" s="57">
        <v>98.733410000000006</v>
      </c>
      <c r="H17" s="64">
        <v>164.39875000000001</v>
      </c>
      <c r="I17" s="50">
        <v>1484.6298100000001</v>
      </c>
      <c r="J17" s="51">
        <v>-4198.1522400000003</v>
      </c>
      <c r="K17" s="52">
        <v>-3512.1477599999998</v>
      </c>
    </row>
    <row r="18" spans="1:11" x14ac:dyDescent="0.25">
      <c r="A18" s="30" t="s">
        <v>20</v>
      </c>
      <c r="B18" s="43">
        <v>0</v>
      </c>
      <c r="C18" s="41">
        <v>0</v>
      </c>
      <c r="D18" s="57">
        <v>0</v>
      </c>
      <c r="E18" s="41">
        <v>0</v>
      </c>
      <c r="F18" s="57">
        <v>0</v>
      </c>
      <c r="G18" s="57">
        <v>0</v>
      </c>
      <c r="H18" s="64">
        <v>0</v>
      </c>
      <c r="I18" s="50">
        <v>0</v>
      </c>
      <c r="J18" s="51">
        <v>0</v>
      </c>
      <c r="K18" s="52">
        <v>0</v>
      </c>
    </row>
    <row r="19" spans="1:11" x14ac:dyDescent="0.25">
      <c r="A19" s="30" t="s">
        <v>21</v>
      </c>
      <c r="B19" s="43">
        <v>1.0168200000000001</v>
      </c>
      <c r="C19" s="41">
        <v>0</v>
      </c>
      <c r="D19" s="57">
        <v>0</v>
      </c>
      <c r="E19" s="41">
        <v>0</v>
      </c>
      <c r="F19" s="57">
        <v>169.47</v>
      </c>
      <c r="G19" s="57">
        <v>0</v>
      </c>
      <c r="H19" s="64">
        <v>169.47</v>
      </c>
      <c r="I19" s="50">
        <v>0</v>
      </c>
      <c r="J19" s="75" t="s">
        <v>22</v>
      </c>
      <c r="K19" s="76" t="s">
        <v>22</v>
      </c>
    </row>
    <row r="20" spans="1:11" x14ac:dyDescent="0.25">
      <c r="A20" s="30" t="s">
        <v>23</v>
      </c>
      <c r="B20" s="43">
        <v>304.32070000000004</v>
      </c>
      <c r="C20" s="41">
        <v>0</v>
      </c>
      <c r="D20" s="57">
        <v>0</v>
      </c>
      <c r="E20" s="41">
        <v>0</v>
      </c>
      <c r="F20" s="57">
        <v>0</v>
      </c>
      <c r="G20" s="57">
        <v>0</v>
      </c>
      <c r="H20" s="64">
        <v>0</v>
      </c>
      <c r="I20" s="50">
        <v>0</v>
      </c>
      <c r="J20" s="51">
        <v>-304.32070000000004</v>
      </c>
      <c r="K20" s="52">
        <v>0</v>
      </c>
    </row>
    <row r="21" spans="1:11" x14ac:dyDescent="0.25">
      <c r="A21" s="30" t="s">
        <v>24</v>
      </c>
      <c r="B21" s="43">
        <v>91.072799999999987</v>
      </c>
      <c r="C21" s="41">
        <v>60.094670000000001</v>
      </c>
      <c r="D21" s="57">
        <v>0</v>
      </c>
      <c r="E21" s="41">
        <v>0</v>
      </c>
      <c r="F21" s="57">
        <v>15.975560000000002</v>
      </c>
      <c r="G21" s="57">
        <v>108.48719</v>
      </c>
      <c r="H21" s="64">
        <v>15.975560000000002</v>
      </c>
      <c r="I21" s="50">
        <v>108.48719</v>
      </c>
      <c r="J21" s="132">
        <v>-75.097239999999985</v>
      </c>
      <c r="K21" s="53">
        <v>48.392519999999998</v>
      </c>
    </row>
    <row r="22" spans="1:11" ht="15.75" thickBot="1" x14ac:dyDescent="0.3">
      <c r="A22" s="2" t="s">
        <v>25</v>
      </c>
      <c r="B22" s="107">
        <v>75186.564690000014</v>
      </c>
      <c r="C22" s="59">
        <v>72253.597079999992</v>
      </c>
      <c r="D22" s="60">
        <v>89592.853110000025</v>
      </c>
      <c r="E22" s="107">
        <v>96372.877150000015</v>
      </c>
      <c r="F22" s="60">
        <v>1606.6678200000001</v>
      </c>
      <c r="G22" s="107">
        <v>1068.7640100000003</v>
      </c>
      <c r="H22" s="107">
        <v>91199.520929999999</v>
      </c>
      <c r="I22" s="59">
        <v>97441.641160000014</v>
      </c>
      <c r="J22" s="54">
        <v>15844.503060000014</v>
      </c>
      <c r="K22" s="54">
        <v>25188.044080000025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28</v>
      </c>
      <c r="E25" s="3"/>
    </row>
    <row r="28" spans="1:11" x14ac:dyDescent="0.25">
      <c r="B28" s="109"/>
      <c r="C28" s="109"/>
      <c r="D28" s="109"/>
      <c r="E28" s="131"/>
      <c r="F28" s="109"/>
      <c r="G28" s="109"/>
      <c r="H28" s="109"/>
      <c r="I28" s="131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workbookViewId="0">
      <selection activeCell="I29" sqref="A1:XFD1048576"/>
    </sheetView>
  </sheetViews>
  <sheetFormatPr defaultColWidth="9.140625"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19" t="s">
        <v>150</v>
      </c>
      <c r="B1" s="219"/>
      <c r="C1" s="219"/>
      <c r="D1" s="219"/>
      <c r="E1" s="219"/>
      <c r="F1" s="219"/>
      <c r="G1" s="219"/>
      <c r="H1" s="219"/>
      <c r="I1" s="219"/>
    </row>
    <row r="2" spans="1:9" x14ac:dyDescent="0.25">
      <c r="A2" s="219" t="s">
        <v>151</v>
      </c>
      <c r="B2" s="219"/>
      <c r="C2" s="219"/>
      <c r="D2" s="219"/>
      <c r="E2" s="219"/>
      <c r="F2" s="219"/>
      <c r="G2" s="219"/>
      <c r="H2" s="219"/>
      <c r="I2" s="219"/>
    </row>
    <row r="3" spans="1:9" x14ac:dyDescent="0.25">
      <c r="A3" s="219" t="s">
        <v>156</v>
      </c>
      <c r="B3" s="219"/>
      <c r="C3" s="219"/>
      <c r="D3" s="219"/>
      <c r="E3" s="219"/>
      <c r="F3" s="219"/>
      <c r="G3" s="219"/>
      <c r="H3" s="219"/>
      <c r="I3" s="219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25">
      <c r="A5" s="224" t="s">
        <v>4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</row>
    <row r="6" spans="1:9" x14ac:dyDescent="0.25">
      <c r="A6" s="224"/>
      <c r="B6" s="224"/>
      <c r="C6" s="224"/>
      <c r="D6" s="224" t="s">
        <v>8</v>
      </c>
      <c r="E6" s="224"/>
      <c r="F6" s="224" t="s">
        <v>9</v>
      </c>
      <c r="G6" s="224"/>
      <c r="H6" s="229" t="s">
        <v>10</v>
      </c>
      <c r="I6" s="230"/>
    </row>
    <row r="7" spans="1:9" x14ac:dyDescent="0.25">
      <c r="A7" s="4"/>
      <c r="B7" s="8" t="s">
        <v>146</v>
      </c>
      <c r="C7" s="25" t="s">
        <v>146</v>
      </c>
      <c r="D7" s="8" t="s">
        <v>146</v>
      </c>
      <c r="E7" s="25" t="s">
        <v>146</v>
      </c>
      <c r="F7" s="8" t="s">
        <v>146</v>
      </c>
      <c r="G7" s="25" t="s">
        <v>146</v>
      </c>
      <c r="H7" s="8" t="s">
        <v>146</v>
      </c>
      <c r="I7" s="25" t="s">
        <v>146</v>
      </c>
    </row>
    <row r="8" spans="1:9" x14ac:dyDescent="0.25">
      <c r="A8" s="39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</row>
    <row r="9" spans="1:9" x14ac:dyDescent="0.25">
      <c r="A9" s="19" t="s">
        <v>49</v>
      </c>
      <c r="B9" s="42">
        <v>2.8011599999999999</v>
      </c>
      <c r="C9" s="41">
        <v>0.30829000000000001</v>
      </c>
      <c r="D9" s="50">
        <v>3119.3456799999999</v>
      </c>
      <c r="E9" s="49">
        <v>3585.3523799999998</v>
      </c>
      <c r="F9" s="43">
        <v>0</v>
      </c>
      <c r="G9" s="43">
        <v>0</v>
      </c>
      <c r="H9" s="42">
        <v>3119.3456799999999</v>
      </c>
      <c r="I9" s="41">
        <v>3585.3523799999998</v>
      </c>
    </row>
    <row r="10" spans="1:9" x14ac:dyDescent="0.25">
      <c r="A10" s="19" t="s">
        <v>50</v>
      </c>
      <c r="B10" s="42">
        <v>2121.8025499999999</v>
      </c>
      <c r="C10" s="41">
        <v>3621.8788200000004</v>
      </c>
      <c r="D10" s="50">
        <v>8210.1859600000007</v>
      </c>
      <c r="E10" s="49">
        <v>8797.5551199999991</v>
      </c>
      <c r="F10" s="43">
        <v>8.07</v>
      </c>
      <c r="G10" s="43">
        <v>149.08089999999999</v>
      </c>
      <c r="H10" s="42">
        <v>8218.2559600000004</v>
      </c>
      <c r="I10" s="41">
        <v>8946.6360199999999</v>
      </c>
    </row>
    <row r="11" spans="1:9" x14ac:dyDescent="0.25">
      <c r="A11" s="19" t="s">
        <v>51</v>
      </c>
      <c r="B11" s="42">
        <v>0</v>
      </c>
      <c r="C11" s="41">
        <v>170.81028999999998</v>
      </c>
      <c r="D11" s="50">
        <v>3291.2206800000004</v>
      </c>
      <c r="E11" s="49">
        <v>2760.9647199999999</v>
      </c>
      <c r="F11" s="43">
        <v>18.017810000000001</v>
      </c>
      <c r="G11" s="43">
        <v>0</v>
      </c>
      <c r="H11" s="42">
        <v>3309.2384900000002</v>
      </c>
      <c r="I11" s="41">
        <v>2760.9647199999999</v>
      </c>
    </row>
    <row r="12" spans="1:9" x14ac:dyDescent="0.25">
      <c r="A12" s="19" t="s">
        <v>52</v>
      </c>
      <c r="B12" s="42">
        <v>5347.8732</v>
      </c>
      <c r="C12" s="41">
        <v>5006.8601000000017</v>
      </c>
      <c r="D12" s="50">
        <v>1144.4349300000001</v>
      </c>
      <c r="E12" s="49">
        <v>1531.6318799999999</v>
      </c>
      <c r="F12" s="43">
        <v>3.0260000000000002E-2</v>
      </c>
      <c r="G12" s="43">
        <v>0.18208000000000002</v>
      </c>
      <c r="H12" s="42">
        <v>1144.4651900000001</v>
      </c>
      <c r="I12" s="41">
        <v>1531.81396</v>
      </c>
    </row>
    <row r="13" spans="1:9" x14ac:dyDescent="0.25">
      <c r="A13" s="19" t="s">
        <v>53</v>
      </c>
      <c r="B13" s="42">
        <v>676.38939999999991</v>
      </c>
      <c r="C13" s="41">
        <v>247.62082000000001</v>
      </c>
      <c r="D13" s="50">
        <v>5981.1074699999999</v>
      </c>
      <c r="E13" s="49">
        <v>7765.0146899999991</v>
      </c>
      <c r="F13" s="43">
        <v>169.47</v>
      </c>
      <c r="G13" s="43">
        <v>5.36</v>
      </c>
      <c r="H13" s="42">
        <v>6150.5774700000002</v>
      </c>
      <c r="I13" s="41">
        <v>7770.3746899999987</v>
      </c>
    </row>
    <row r="14" spans="1:9" x14ac:dyDescent="0.25">
      <c r="A14" s="19" t="s">
        <v>54</v>
      </c>
      <c r="B14" s="42">
        <v>2.9072199999999997</v>
      </c>
      <c r="C14" s="41">
        <v>0.94168000000000007</v>
      </c>
      <c r="D14" s="50">
        <v>0</v>
      </c>
      <c r="E14" s="49">
        <v>0</v>
      </c>
      <c r="F14" s="43">
        <v>0</v>
      </c>
      <c r="G14" s="43">
        <v>0</v>
      </c>
      <c r="H14" s="42">
        <v>0</v>
      </c>
      <c r="I14" s="41">
        <v>0</v>
      </c>
    </row>
    <row r="15" spans="1:9" x14ac:dyDescent="0.25">
      <c r="A15" s="19" t="s">
        <v>55</v>
      </c>
      <c r="B15" s="42">
        <v>9988.17317</v>
      </c>
      <c r="C15" s="41">
        <v>8170.6975700000003</v>
      </c>
      <c r="D15" s="50">
        <v>26195.431539999998</v>
      </c>
      <c r="E15" s="49">
        <v>19588.387409999999</v>
      </c>
      <c r="F15" s="43">
        <v>21.171599999999998</v>
      </c>
      <c r="G15" s="43">
        <v>45.22636</v>
      </c>
      <c r="H15" s="42">
        <v>26216.603139999999</v>
      </c>
      <c r="I15" s="41">
        <v>19633.61377</v>
      </c>
    </row>
    <row r="16" spans="1:9" x14ac:dyDescent="0.25">
      <c r="A16" s="19" t="s">
        <v>152</v>
      </c>
      <c r="B16" s="42">
        <v>2966.3093800000001</v>
      </c>
      <c r="C16" s="41">
        <v>2227.6680499999998</v>
      </c>
      <c r="D16" s="50">
        <v>1257.5121200000001</v>
      </c>
      <c r="E16" s="49">
        <v>1512.0962000000002</v>
      </c>
      <c r="F16" s="43">
        <v>7.56562</v>
      </c>
      <c r="G16" s="43">
        <v>0</v>
      </c>
      <c r="H16" s="42">
        <v>1265.0777400000002</v>
      </c>
      <c r="I16" s="41">
        <v>1512.0962000000002</v>
      </c>
    </row>
    <row r="17" spans="1:9" x14ac:dyDescent="0.25">
      <c r="A17" s="19" t="s">
        <v>153</v>
      </c>
      <c r="B17" s="42">
        <v>6714.6543899999997</v>
      </c>
      <c r="C17" s="41">
        <v>4782.1355200000007</v>
      </c>
      <c r="D17" s="50">
        <v>3233.0695100000003</v>
      </c>
      <c r="E17" s="49">
        <v>3151.9585000000002</v>
      </c>
      <c r="F17" s="43">
        <v>686.3503199999999</v>
      </c>
      <c r="G17" s="43">
        <v>699.16525999999999</v>
      </c>
      <c r="H17" s="42">
        <v>3919.4198300000003</v>
      </c>
      <c r="I17" s="41">
        <v>3851.1237600000004</v>
      </c>
    </row>
    <row r="18" spans="1:9" x14ac:dyDescent="0.25">
      <c r="A18" s="19" t="s">
        <v>58</v>
      </c>
      <c r="B18" s="42">
        <v>0.34645000000000004</v>
      </c>
      <c r="C18" s="41">
        <v>13.870990000000001</v>
      </c>
      <c r="D18" s="50">
        <v>0</v>
      </c>
      <c r="E18" s="49">
        <v>0</v>
      </c>
      <c r="F18" s="43">
        <v>0</v>
      </c>
      <c r="G18" s="43">
        <v>0</v>
      </c>
      <c r="H18" s="42">
        <v>0</v>
      </c>
      <c r="I18" s="41">
        <v>0</v>
      </c>
    </row>
    <row r="19" spans="1:9" x14ac:dyDescent="0.25">
      <c r="A19" s="19" t="s">
        <v>154</v>
      </c>
      <c r="B19" s="42">
        <v>355.28854999999999</v>
      </c>
      <c r="C19" s="41">
        <v>420.18800999999996</v>
      </c>
      <c r="D19" s="50">
        <v>4567.4024300000001</v>
      </c>
      <c r="E19" s="49">
        <v>7934.4287899999999</v>
      </c>
      <c r="F19" s="43">
        <v>1.00875</v>
      </c>
      <c r="G19" s="43">
        <v>0</v>
      </c>
      <c r="H19" s="42">
        <v>4568.4111800000001</v>
      </c>
      <c r="I19" s="41">
        <v>7934.4287899999999</v>
      </c>
    </row>
    <row r="20" spans="1:9" x14ac:dyDescent="0.25">
      <c r="A20" s="19" t="s">
        <v>60</v>
      </c>
      <c r="B20" s="42">
        <v>46995.516740000006</v>
      </c>
      <c r="C20" s="41">
        <v>47590.61694</v>
      </c>
      <c r="D20" s="50">
        <v>29822.641099999997</v>
      </c>
      <c r="E20" s="49">
        <v>37047.756009999997</v>
      </c>
      <c r="F20" s="43">
        <v>694.98345999999992</v>
      </c>
      <c r="G20" s="43">
        <v>1.3386</v>
      </c>
      <c r="H20" s="42">
        <v>30517.624559999997</v>
      </c>
      <c r="I20" s="41">
        <v>37049.09461</v>
      </c>
    </row>
    <row r="21" spans="1:9" x14ac:dyDescent="0.25">
      <c r="A21" s="119" t="s">
        <v>61</v>
      </c>
      <c r="B21" s="42">
        <v>14.50248</v>
      </c>
      <c r="C21" s="41">
        <v>0</v>
      </c>
      <c r="D21" s="50">
        <v>1291.4032099999997</v>
      </c>
      <c r="E21" s="49">
        <v>1142.9169100000001</v>
      </c>
      <c r="F21" s="43">
        <v>0</v>
      </c>
      <c r="G21" s="43">
        <v>166.44374999999999</v>
      </c>
      <c r="H21" s="42">
        <v>1291.4032099999997</v>
      </c>
      <c r="I21" s="41">
        <v>1309.3606600000001</v>
      </c>
    </row>
    <row r="22" spans="1:9" x14ac:dyDescent="0.25">
      <c r="A22" s="120" t="s">
        <v>62</v>
      </c>
      <c r="B22" s="42">
        <v>0</v>
      </c>
      <c r="C22" s="41">
        <v>0</v>
      </c>
      <c r="D22" s="50">
        <v>1479.0984800000001</v>
      </c>
      <c r="E22" s="49">
        <v>1554.8145399999999</v>
      </c>
      <c r="F22" s="43">
        <v>0</v>
      </c>
      <c r="G22" s="43">
        <v>1.96706</v>
      </c>
      <c r="H22" s="61">
        <v>1479.0984800000001</v>
      </c>
      <c r="I22" s="101">
        <v>1556.7815999999998</v>
      </c>
    </row>
    <row r="23" spans="1:9" ht="15.75" thickBot="1" x14ac:dyDescent="0.3">
      <c r="A23" s="110" t="s">
        <v>10</v>
      </c>
      <c r="B23" s="58">
        <v>75186.564689999999</v>
      </c>
      <c r="C23" s="107">
        <v>72253.597080000007</v>
      </c>
      <c r="D23" s="58">
        <v>89592.853109999996</v>
      </c>
      <c r="E23" s="107">
        <v>96372.87715</v>
      </c>
      <c r="F23" s="58">
        <v>1606.6678199999997</v>
      </c>
      <c r="G23" s="107">
        <v>1068.7640099999999</v>
      </c>
      <c r="H23" s="107">
        <v>91199.520929999999</v>
      </c>
      <c r="I23" s="59">
        <v>97441.641160000014</v>
      </c>
    </row>
    <row r="24" spans="1:9" ht="15.75" thickTop="1" x14ac:dyDescent="0.25">
      <c r="A24" s="1" t="s">
        <v>26</v>
      </c>
      <c r="B24" s="10"/>
      <c r="C24" s="10"/>
      <c r="D24" s="10"/>
      <c r="E24" s="10"/>
      <c r="F24" s="10"/>
      <c r="G24" s="10"/>
    </row>
    <row r="25" spans="1:9" x14ac:dyDescent="0.25">
      <c r="A25" s="1" t="s">
        <v>155</v>
      </c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55"/>
      <c r="C26" s="55"/>
      <c r="D26" s="55"/>
      <c r="E26" s="55"/>
      <c r="F26" s="55"/>
      <c r="G26" s="55"/>
      <c r="H26" s="55"/>
      <c r="I26" s="55"/>
    </row>
    <row r="27" spans="1:9" x14ac:dyDescent="0.25"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B29" s="109"/>
      <c r="C29" s="109"/>
      <c r="D29" s="109"/>
      <c r="E29" s="109"/>
      <c r="F29" s="109"/>
      <c r="G29" s="109"/>
      <c r="H29" s="109"/>
      <c r="I29" s="109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E121-2B29-423A-88CB-6BAD37EDCA6D}">
  <dimension ref="A1:Q37"/>
  <sheetViews>
    <sheetView zoomScaleNormal="100" workbookViewId="0">
      <selection activeCell="S18" sqref="A1:XFD1048576"/>
    </sheetView>
  </sheetViews>
  <sheetFormatPr defaultColWidth="9.140625" defaultRowHeight="15" x14ac:dyDescent="0.25"/>
  <cols>
    <col min="1" max="1" width="24.7109375" bestFit="1" customWidth="1"/>
    <col min="2" max="2" width="12.140625" customWidth="1"/>
    <col min="3" max="3" width="12.42578125" bestFit="1" customWidth="1"/>
    <col min="4" max="12" width="12.42578125" customWidth="1"/>
    <col min="13" max="14" width="10.85546875" bestFit="1" customWidth="1"/>
    <col min="15" max="16" width="12.42578125" customWidth="1"/>
    <col min="17" max="17" width="15" bestFit="1" customWidth="1"/>
  </cols>
  <sheetData>
    <row r="1" spans="1:16" x14ac:dyDescent="0.25">
      <c r="A1" s="219" t="s">
        <v>157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x14ac:dyDescent="0.25">
      <c r="A2" s="219" t="s">
        <v>158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6" x14ac:dyDescent="0.25">
      <c r="P3" s="12" t="s">
        <v>3</v>
      </c>
    </row>
    <row r="4" spans="1:16" x14ac:dyDescent="0.25">
      <c r="A4" s="245" t="s">
        <v>159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</row>
    <row r="5" spans="1:16" x14ac:dyDescent="0.25">
      <c r="A5" s="142"/>
      <c r="B5" s="72" t="s">
        <v>160</v>
      </c>
      <c r="C5" s="72" t="s">
        <v>160</v>
      </c>
      <c r="D5" s="72" t="s">
        <v>160</v>
      </c>
      <c r="E5" s="72" t="s">
        <v>160</v>
      </c>
      <c r="F5" s="72" t="s">
        <v>160</v>
      </c>
      <c r="G5" s="72" t="s">
        <v>160</v>
      </c>
      <c r="H5" s="72" t="s">
        <v>160</v>
      </c>
      <c r="I5" s="72" t="s">
        <v>160</v>
      </c>
      <c r="J5" s="72" t="s">
        <v>160</v>
      </c>
      <c r="K5" s="72" t="s">
        <v>160</v>
      </c>
      <c r="L5" s="72" t="s">
        <v>160</v>
      </c>
      <c r="M5" s="229" t="s">
        <v>161</v>
      </c>
      <c r="N5" s="235"/>
      <c r="O5" s="231" t="s">
        <v>90</v>
      </c>
      <c r="P5" s="236"/>
    </row>
    <row r="6" spans="1:16" x14ac:dyDescent="0.25">
      <c r="A6" s="143"/>
      <c r="B6" s="18">
        <v>2014</v>
      </c>
      <c r="C6" s="18">
        <v>2015</v>
      </c>
      <c r="D6" s="90">
        <v>2016</v>
      </c>
      <c r="E6" s="90">
        <v>2017</v>
      </c>
      <c r="F6" s="90">
        <v>2018</v>
      </c>
      <c r="G6" s="90">
        <v>2019</v>
      </c>
      <c r="H6" s="90">
        <v>2020</v>
      </c>
      <c r="I6" s="90">
        <v>2021</v>
      </c>
      <c r="J6" s="90">
        <v>2022</v>
      </c>
      <c r="K6" s="90">
        <v>2023</v>
      </c>
      <c r="L6" s="90">
        <v>2024</v>
      </c>
      <c r="M6" s="90">
        <v>2025</v>
      </c>
      <c r="N6" s="18">
        <v>2024</v>
      </c>
      <c r="O6" s="90">
        <v>2025</v>
      </c>
      <c r="P6" s="18">
        <v>2024</v>
      </c>
    </row>
    <row r="7" spans="1:16" x14ac:dyDescent="0.25">
      <c r="A7" s="123" t="s">
        <v>162</v>
      </c>
      <c r="B7" s="121"/>
      <c r="C7" s="121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1"/>
      <c r="O7" s="122"/>
      <c r="P7" s="104"/>
    </row>
    <row r="8" spans="1:16" x14ac:dyDescent="0.25">
      <c r="A8" s="122" t="s">
        <v>163</v>
      </c>
      <c r="B8" s="42">
        <v>196240.83806000004</v>
      </c>
      <c r="C8" s="42">
        <v>200072.14102000001</v>
      </c>
      <c r="D8" s="127">
        <v>206160.23540999999</v>
      </c>
      <c r="E8" s="127">
        <v>194176.52497</v>
      </c>
      <c r="F8" s="127">
        <v>202286.20810999995</v>
      </c>
      <c r="G8" s="127">
        <v>213879.05224000002</v>
      </c>
      <c r="H8" s="127">
        <v>214891.12285000001</v>
      </c>
      <c r="I8" s="127">
        <v>233859.27675999998</v>
      </c>
      <c r="J8" s="127">
        <v>257081.43643</v>
      </c>
      <c r="K8" s="127">
        <v>292298.54242000001</v>
      </c>
      <c r="L8" s="127">
        <v>314264.33901</v>
      </c>
      <c r="M8" s="126">
        <v>21904.527559999999</v>
      </c>
      <c r="N8" s="42">
        <v>24476.553949999998</v>
      </c>
      <c r="O8" s="127">
        <v>314264.33901</v>
      </c>
      <c r="P8" s="105">
        <v>292298.54242000001</v>
      </c>
    </row>
    <row r="9" spans="1:16" x14ac:dyDescent="0.25">
      <c r="A9" s="122" t="s">
        <v>164</v>
      </c>
      <c r="B9" s="42">
        <v>16144.92287</v>
      </c>
      <c r="C9" s="42">
        <v>24285.541849999998</v>
      </c>
      <c r="D9" s="127">
        <v>19291.477310000002</v>
      </c>
      <c r="E9" s="127">
        <v>19566.927179999999</v>
      </c>
      <c r="F9" s="127">
        <v>15538.166399999998</v>
      </c>
      <c r="G9" s="127">
        <v>14887.251079999998</v>
      </c>
      <c r="H9" s="127">
        <v>7160.5364200000004</v>
      </c>
      <c r="I9" s="127">
        <v>13083.666260000002</v>
      </c>
      <c r="J9" s="127">
        <v>19202.456360000004</v>
      </c>
      <c r="K9" s="127">
        <v>21670.63622</v>
      </c>
      <c r="L9" s="127">
        <v>34856.728390000004</v>
      </c>
      <c r="M9" s="126">
        <v>1990.5849599999999</v>
      </c>
      <c r="N9" s="42">
        <v>3227.3266699999999</v>
      </c>
      <c r="O9" s="127">
        <v>34856.728390000004</v>
      </c>
      <c r="P9" s="105">
        <v>21670.63622</v>
      </c>
    </row>
    <row r="10" spans="1:16" x14ac:dyDescent="0.25">
      <c r="A10" s="122" t="s">
        <v>165</v>
      </c>
      <c r="B10" s="42">
        <v>44459.602599999998</v>
      </c>
      <c r="C10" s="42">
        <v>53819.808269999994</v>
      </c>
      <c r="D10" s="127">
        <v>59646.54767</v>
      </c>
      <c r="E10" s="127">
        <v>56271.549940000004</v>
      </c>
      <c r="F10" s="127">
        <v>56476.08913</v>
      </c>
      <c r="G10" s="127">
        <v>60778.507310000008</v>
      </c>
      <c r="H10" s="127">
        <v>38471.863530000002</v>
      </c>
      <c r="I10" s="127">
        <v>52855.030929999994</v>
      </c>
      <c r="J10" s="127">
        <v>75645.785369999998</v>
      </c>
      <c r="K10" s="127">
        <v>81561.050889999999</v>
      </c>
      <c r="L10" s="127">
        <v>85638.764810000008</v>
      </c>
      <c r="M10" s="126">
        <v>7784.7098299999998</v>
      </c>
      <c r="N10" s="42">
        <v>7862.3259600000001</v>
      </c>
      <c r="O10" s="127">
        <v>85638.764810000008</v>
      </c>
      <c r="P10" s="105">
        <v>81561.050889999999</v>
      </c>
    </row>
    <row r="11" spans="1:16" x14ac:dyDescent="0.25">
      <c r="A11" s="122" t="s">
        <v>166</v>
      </c>
      <c r="B11" s="42">
        <v>52262.522950000006</v>
      </c>
      <c r="C11" s="42">
        <v>59225.810139999994</v>
      </c>
      <c r="D11" s="127">
        <v>70054.621009999988</v>
      </c>
      <c r="E11" s="127">
        <v>61863.310170000004</v>
      </c>
      <c r="F11" s="127">
        <v>55356.990980000002</v>
      </c>
      <c r="G11" s="127">
        <v>58775.42628</v>
      </c>
      <c r="H11" s="127">
        <v>44861.756259999995</v>
      </c>
      <c r="I11" s="127">
        <v>65215.354379999997</v>
      </c>
      <c r="J11" s="127">
        <v>83223.856710000007</v>
      </c>
      <c r="K11" s="127">
        <v>88903.629790000006</v>
      </c>
      <c r="L11" s="127">
        <v>88947.052830000015</v>
      </c>
      <c r="M11" s="126">
        <v>9722.9874</v>
      </c>
      <c r="N11" s="42">
        <v>7963.59764</v>
      </c>
      <c r="O11" s="127">
        <v>88947.052830000015</v>
      </c>
      <c r="P11" s="105">
        <v>88903.629790000006</v>
      </c>
    </row>
    <row r="12" spans="1:16" x14ac:dyDescent="0.25">
      <c r="A12" s="122" t="s">
        <v>167</v>
      </c>
      <c r="B12" s="42">
        <v>106878.86018</v>
      </c>
      <c r="C12" s="42">
        <v>111848.82524999999</v>
      </c>
      <c r="D12" s="127">
        <v>105221.55821999999</v>
      </c>
      <c r="E12" s="127">
        <v>112292.60452999998</v>
      </c>
      <c r="F12" s="127">
        <v>100161.96803</v>
      </c>
      <c r="G12" s="127">
        <v>99533.517559999993</v>
      </c>
      <c r="H12" s="127">
        <v>95536.84752000001</v>
      </c>
      <c r="I12" s="127">
        <v>103797.39503999999</v>
      </c>
      <c r="J12" s="127">
        <v>127141.46669</v>
      </c>
      <c r="K12" s="127">
        <v>134993.84459999998</v>
      </c>
      <c r="L12" s="127">
        <v>138750.86414000002</v>
      </c>
      <c r="M12" s="126">
        <v>11571.69824</v>
      </c>
      <c r="N12" s="42">
        <v>11685.855659999999</v>
      </c>
      <c r="O12" s="127">
        <v>138750.86414000002</v>
      </c>
      <c r="P12" s="105">
        <v>134993.84459999998</v>
      </c>
    </row>
    <row r="13" spans="1:16" x14ac:dyDescent="0.25">
      <c r="A13" s="123" t="s">
        <v>168</v>
      </c>
      <c r="B13" s="42"/>
      <c r="C13" s="42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6">
        <v>0</v>
      </c>
      <c r="N13" s="42">
        <v>0</v>
      </c>
      <c r="O13" s="127">
        <v>0</v>
      </c>
      <c r="P13" s="105">
        <v>0</v>
      </c>
    </row>
    <row r="14" spans="1:16" x14ac:dyDescent="0.25">
      <c r="A14" s="122" t="s">
        <v>169</v>
      </c>
      <c r="B14" s="42">
        <v>28029.370600000006</v>
      </c>
      <c r="C14" s="42">
        <v>28325.455109999995</v>
      </c>
      <c r="D14" s="127">
        <v>28074.390959999997</v>
      </c>
      <c r="E14" s="127">
        <v>26235.193310000002</v>
      </c>
      <c r="F14" s="127">
        <v>23659.874149999996</v>
      </c>
      <c r="G14" s="127">
        <v>26055.389489999998</v>
      </c>
      <c r="H14" s="127">
        <v>21625.279200000004</v>
      </c>
      <c r="I14" s="127">
        <v>22110.232999999997</v>
      </c>
      <c r="J14" s="127">
        <v>30739.018020000003</v>
      </c>
      <c r="K14" s="127">
        <v>31025.584979999996</v>
      </c>
      <c r="L14" s="127">
        <v>41880.825469999996</v>
      </c>
      <c r="M14" s="126">
        <v>3923.2545</v>
      </c>
      <c r="N14" s="42">
        <v>2629.2889</v>
      </c>
      <c r="O14" s="127">
        <v>41880.825469999996</v>
      </c>
      <c r="P14" s="105">
        <v>31025.584979999996</v>
      </c>
    </row>
    <row r="15" spans="1:16" x14ac:dyDescent="0.25">
      <c r="A15" s="122" t="s">
        <v>170</v>
      </c>
      <c r="B15" s="42">
        <v>190886.45339200005</v>
      </c>
      <c r="C15" s="42">
        <v>136155.70309899998</v>
      </c>
      <c r="D15" s="127">
        <v>117215.55665599999</v>
      </c>
      <c r="E15" s="127">
        <v>138222.14233700003</v>
      </c>
      <c r="F15" s="127">
        <v>177748.043191</v>
      </c>
      <c r="G15" s="127">
        <v>191999.11169399996</v>
      </c>
      <c r="H15" s="127">
        <v>88413.508845999982</v>
      </c>
      <c r="I15" s="127">
        <v>157170.79430999997</v>
      </c>
      <c r="J15" s="127">
        <v>259056.09322800001</v>
      </c>
      <c r="K15" s="127">
        <v>242005.79093100003</v>
      </c>
      <c r="L15" s="127">
        <v>265538.52216000005</v>
      </c>
      <c r="M15" s="126">
        <v>18675.049434</v>
      </c>
      <c r="N15" s="42">
        <v>16426.781498</v>
      </c>
      <c r="O15" s="127">
        <v>265538.52216000005</v>
      </c>
      <c r="P15" s="105">
        <v>242005.79093100003</v>
      </c>
    </row>
    <row r="16" spans="1:16" x14ac:dyDescent="0.25">
      <c r="A16" s="122" t="s">
        <v>171</v>
      </c>
      <c r="B16" s="42">
        <v>89375.256900000008</v>
      </c>
      <c r="C16" s="42">
        <v>128560.52549</v>
      </c>
      <c r="D16" s="127">
        <v>127439.34248000001</v>
      </c>
      <c r="E16" s="127">
        <v>101905.75096999999</v>
      </c>
      <c r="F16" s="127">
        <v>100381.43902000001</v>
      </c>
      <c r="G16" s="127">
        <v>107838.32055000002</v>
      </c>
      <c r="H16" s="127">
        <v>87309.028199999986</v>
      </c>
      <c r="I16" s="127">
        <v>108520.30827000001</v>
      </c>
      <c r="J16" s="127">
        <v>139471.57576999997</v>
      </c>
      <c r="K16" s="127">
        <v>152243.60665999999</v>
      </c>
      <c r="L16" s="127">
        <v>190520.74782000002</v>
      </c>
      <c r="M16" s="126">
        <v>13017.185230000001</v>
      </c>
      <c r="N16" s="42">
        <v>11473.41265</v>
      </c>
      <c r="O16" s="127">
        <v>190520.74782000002</v>
      </c>
      <c r="P16" s="105">
        <v>152243.60665999999</v>
      </c>
    </row>
    <row r="17" spans="1:17" x14ac:dyDescent="0.25">
      <c r="A17" s="122" t="s">
        <v>172</v>
      </c>
      <c r="B17" s="42">
        <v>393726.19579000003</v>
      </c>
      <c r="C17" s="42">
        <v>425584.46733299998</v>
      </c>
      <c r="D17" s="127">
        <v>427705.35384000005</v>
      </c>
      <c r="E17" s="127">
        <v>422884.06046999997</v>
      </c>
      <c r="F17" s="127">
        <v>429253.28115999995</v>
      </c>
      <c r="G17" s="127">
        <v>448800.03227999998</v>
      </c>
      <c r="H17" s="127">
        <v>346959.53067000001</v>
      </c>
      <c r="I17" s="127">
        <v>536171.61511999997</v>
      </c>
      <c r="J17" s="127">
        <v>641112.12410000002</v>
      </c>
      <c r="K17" s="127">
        <v>659471.29893000005</v>
      </c>
      <c r="L17" s="127">
        <v>690743.47644000011</v>
      </c>
      <c r="M17" s="126">
        <v>57902.256990000002</v>
      </c>
      <c r="N17" s="42">
        <v>47396.208749999998</v>
      </c>
      <c r="O17" s="127">
        <v>690743.47644000011</v>
      </c>
      <c r="P17" s="105">
        <v>659471.29893000005</v>
      </c>
    </row>
    <row r="18" spans="1:17" x14ac:dyDescent="0.25">
      <c r="A18" s="123" t="s">
        <v>173</v>
      </c>
      <c r="B18" s="42"/>
      <c r="C18" s="42">
        <v>0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6">
        <v>0</v>
      </c>
      <c r="N18" s="42">
        <v>0</v>
      </c>
      <c r="O18" s="127">
        <v>0</v>
      </c>
      <c r="P18" s="105">
        <v>0</v>
      </c>
    </row>
    <row r="19" spans="1:17" x14ac:dyDescent="0.25">
      <c r="A19" s="122" t="s">
        <v>174</v>
      </c>
      <c r="B19" s="42">
        <v>57183.142899999999</v>
      </c>
      <c r="C19" s="42">
        <v>58294.847269999991</v>
      </c>
      <c r="D19" s="127">
        <v>62883.88276</v>
      </c>
      <c r="E19" s="127">
        <v>44920.951669999995</v>
      </c>
      <c r="F19" s="127">
        <v>59738.224729999987</v>
      </c>
      <c r="G19" s="127">
        <v>52993.710049999994</v>
      </c>
      <c r="H19" s="127">
        <v>29778.472419999998</v>
      </c>
      <c r="I19" s="127">
        <v>40422.460829999996</v>
      </c>
      <c r="J19" s="127">
        <v>64814.987089999995</v>
      </c>
      <c r="K19" s="127">
        <v>83818.930470000007</v>
      </c>
      <c r="L19" s="127">
        <v>101034.38883999999</v>
      </c>
      <c r="M19" s="126">
        <v>8567.6048599999995</v>
      </c>
      <c r="N19" s="42">
        <v>7268.35484</v>
      </c>
      <c r="O19" s="127">
        <v>101034.38883999999</v>
      </c>
      <c r="P19" s="105">
        <v>83818.930470000007</v>
      </c>
    </row>
    <row r="20" spans="1:17" x14ac:dyDescent="0.25">
      <c r="A20" s="122" t="s">
        <v>175</v>
      </c>
      <c r="B20" s="42">
        <v>161115.94738999999</v>
      </c>
      <c r="C20" s="42">
        <v>208001.49368000004</v>
      </c>
      <c r="D20" s="127">
        <v>210269.80723999997</v>
      </c>
      <c r="E20" s="127">
        <v>184391.79668</v>
      </c>
      <c r="F20" s="127">
        <v>190156.94456999993</v>
      </c>
      <c r="G20" s="127">
        <v>197328.48298</v>
      </c>
      <c r="H20" s="127">
        <v>148757.96645999997</v>
      </c>
      <c r="I20" s="127">
        <v>218304.41380000001</v>
      </c>
      <c r="J20" s="127">
        <v>267122.07010000001</v>
      </c>
      <c r="K20" s="127">
        <v>289565.21316000004</v>
      </c>
      <c r="L20" s="127">
        <v>372824.16292000009</v>
      </c>
      <c r="M20" s="126">
        <v>24759.215029999999</v>
      </c>
      <c r="N20" s="42">
        <v>24671.8688</v>
      </c>
      <c r="O20" s="127">
        <v>372824.16292000009</v>
      </c>
      <c r="P20" s="105">
        <v>289565.21316000004</v>
      </c>
    </row>
    <row r="21" spans="1:17" x14ac:dyDescent="0.25">
      <c r="A21" s="123" t="s">
        <v>176</v>
      </c>
      <c r="B21" s="42"/>
      <c r="C21" s="42">
        <v>0</v>
      </c>
      <c r="D21" s="127">
        <v>0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6">
        <v>0</v>
      </c>
      <c r="N21" s="42">
        <v>0</v>
      </c>
      <c r="O21" s="127">
        <v>0</v>
      </c>
      <c r="P21" s="105">
        <v>0</v>
      </c>
    </row>
    <row r="22" spans="1:17" x14ac:dyDescent="0.25">
      <c r="A22" s="122" t="s">
        <v>177</v>
      </c>
      <c r="B22" s="42">
        <v>30772.703739999997</v>
      </c>
      <c r="C22" s="42">
        <v>32011.590929999998</v>
      </c>
      <c r="D22" s="127">
        <v>42320.505789999988</v>
      </c>
      <c r="E22" s="127">
        <v>31001.523410000002</v>
      </c>
      <c r="F22" s="127">
        <v>31548.505950000002</v>
      </c>
      <c r="G22" s="127">
        <v>30308.29867</v>
      </c>
      <c r="H22" s="127">
        <v>16363.98818</v>
      </c>
      <c r="I22" s="127">
        <v>19765.062180000001</v>
      </c>
      <c r="J22" s="127">
        <v>34729.457630000004</v>
      </c>
      <c r="K22" s="127">
        <v>41384.137529999993</v>
      </c>
      <c r="L22" s="127">
        <v>43072.849780000004</v>
      </c>
      <c r="M22" s="126">
        <v>4718.2339900000006</v>
      </c>
      <c r="N22" s="42">
        <v>3082.9304700000002</v>
      </c>
      <c r="O22" s="127">
        <v>43072.849780000004</v>
      </c>
      <c r="P22" s="105">
        <v>41384.137529999993</v>
      </c>
    </row>
    <row r="23" spans="1:17" x14ac:dyDescent="0.25">
      <c r="A23" s="122" t="s">
        <v>178</v>
      </c>
      <c r="B23" s="42">
        <v>103632.35143900001</v>
      </c>
      <c r="C23" s="42">
        <v>83747.273136000003</v>
      </c>
      <c r="D23" s="127">
        <v>69943.850868000009</v>
      </c>
      <c r="E23" s="127">
        <v>83161.893990000011</v>
      </c>
      <c r="F23" s="127">
        <v>103838.03556800001</v>
      </c>
      <c r="G23" s="127">
        <v>102149.705229</v>
      </c>
      <c r="H23" s="127">
        <v>49792.650066000009</v>
      </c>
      <c r="I23" s="127">
        <v>98931.889638000008</v>
      </c>
      <c r="J23" s="127">
        <v>162665.117142</v>
      </c>
      <c r="K23" s="127">
        <v>147600.17998100002</v>
      </c>
      <c r="L23" s="127">
        <v>145561.59333999999</v>
      </c>
      <c r="M23" s="126">
        <v>7963.5026710000002</v>
      </c>
      <c r="N23" s="42">
        <v>14166.459242000001</v>
      </c>
      <c r="O23" s="127">
        <v>145561.59333999999</v>
      </c>
      <c r="P23" s="105">
        <v>147600.17998100002</v>
      </c>
    </row>
    <row r="24" spans="1:17" x14ac:dyDescent="0.25">
      <c r="A24" s="122" t="s">
        <v>179</v>
      </c>
      <c r="B24" s="42">
        <v>115153.41984999999</v>
      </c>
      <c r="C24" s="42">
        <v>115828.01093999999</v>
      </c>
      <c r="D24" s="127">
        <v>45348.733919999991</v>
      </c>
      <c r="E24" s="127">
        <v>41113.186319999993</v>
      </c>
      <c r="F24" s="127">
        <v>38808.033940000008</v>
      </c>
      <c r="G24" s="127">
        <v>31868.956090000003</v>
      </c>
      <c r="H24" s="127">
        <v>28464.667000000005</v>
      </c>
      <c r="I24" s="127">
        <v>31484.613879999997</v>
      </c>
      <c r="J24" s="127">
        <v>44596.598050000001</v>
      </c>
      <c r="K24" s="127">
        <v>39035.70061</v>
      </c>
      <c r="L24" s="127">
        <v>33625.631870000005</v>
      </c>
      <c r="M24" s="126">
        <v>2140.7521299999999</v>
      </c>
      <c r="N24" s="42">
        <v>2460.5494600000002</v>
      </c>
      <c r="O24" s="127">
        <v>33625.631870000005</v>
      </c>
      <c r="P24" s="105">
        <v>39035.70061</v>
      </c>
    </row>
    <row r="25" spans="1:17" x14ac:dyDescent="0.25">
      <c r="A25" s="122" t="s">
        <v>180</v>
      </c>
      <c r="B25" s="42">
        <v>327084.58573999995</v>
      </c>
      <c r="C25" s="42">
        <v>317120.40213</v>
      </c>
      <c r="D25" s="127">
        <v>305484.31921000005</v>
      </c>
      <c r="E25" s="127">
        <v>307243.37514999998</v>
      </c>
      <c r="F25" s="127">
        <v>323993.86695999996</v>
      </c>
      <c r="G25" s="127">
        <v>329875.54960999999</v>
      </c>
      <c r="H25" s="127">
        <v>190897.01718999998</v>
      </c>
      <c r="I25" s="127">
        <v>281887.52929000003</v>
      </c>
      <c r="J25" s="127">
        <v>390869.54907000001</v>
      </c>
      <c r="K25" s="127">
        <v>369557.99129000003</v>
      </c>
      <c r="L25" s="127">
        <v>355958.98525999993</v>
      </c>
      <c r="M25" s="126">
        <v>35529.436659999992</v>
      </c>
      <c r="N25" s="42">
        <v>45367.157800000001</v>
      </c>
      <c r="O25" s="127">
        <v>355958.98525999993</v>
      </c>
      <c r="P25" s="105">
        <v>369557.99129000003</v>
      </c>
    </row>
    <row r="26" spans="1:17" x14ac:dyDescent="0.25">
      <c r="A26" s="122" t="s">
        <v>181</v>
      </c>
      <c r="B26" s="42">
        <v>6511.8448000000008</v>
      </c>
      <c r="C26" s="42">
        <v>5039.4235099999996</v>
      </c>
      <c r="D26" s="127">
        <v>3918.5222199999998</v>
      </c>
      <c r="E26" s="127">
        <v>3512.9611900000009</v>
      </c>
      <c r="F26" s="127">
        <v>4082.0174299999999</v>
      </c>
      <c r="G26" s="127">
        <v>3169.6308929999996</v>
      </c>
      <c r="H26" s="127">
        <v>2091.69938</v>
      </c>
      <c r="I26" s="127">
        <v>3580.8870700000002</v>
      </c>
      <c r="J26" s="127">
        <v>3476.22291</v>
      </c>
      <c r="K26" s="127">
        <v>3353.87138</v>
      </c>
      <c r="L26" s="127">
        <v>3675.9822899999995</v>
      </c>
      <c r="M26" s="126">
        <v>270.84769</v>
      </c>
      <c r="N26" s="42">
        <v>247.56433999999999</v>
      </c>
      <c r="O26" s="127">
        <v>3675.9822899999995</v>
      </c>
      <c r="P26" s="105">
        <v>3353.87138</v>
      </c>
    </row>
    <row r="27" spans="1:17" x14ac:dyDescent="0.25">
      <c r="A27" s="122" t="s">
        <v>182</v>
      </c>
      <c r="B27" s="42">
        <v>5339.3640700000014</v>
      </c>
      <c r="C27" s="42">
        <v>4571.4848900000006</v>
      </c>
      <c r="D27" s="127">
        <v>4553.3782899999987</v>
      </c>
      <c r="E27" s="127">
        <v>3005.2100399999995</v>
      </c>
      <c r="F27" s="127">
        <v>2452.3394199999993</v>
      </c>
      <c r="G27" s="127">
        <v>1567.5258199999998</v>
      </c>
      <c r="H27" s="127">
        <v>2002.4202600000003</v>
      </c>
      <c r="I27" s="127">
        <v>2164.9587999999999</v>
      </c>
      <c r="J27" s="127">
        <v>3404.7089400000004</v>
      </c>
      <c r="K27" s="127">
        <v>3223.8876500000006</v>
      </c>
      <c r="L27" s="127">
        <v>2224.0876500000004</v>
      </c>
      <c r="M27" s="126">
        <v>249.25942999999998</v>
      </c>
      <c r="N27" s="42">
        <v>149.20554000000001</v>
      </c>
      <c r="O27" s="127">
        <v>2224.0876500000004</v>
      </c>
      <c r="P27" s="105">
        <v>3223.8876500000006</v>
      </c>
    </row>
    <row r="28" spans="1:17" x14ac:dyDescent="0.25">
      <c r="A28" s="123" t="s">
        <v>183</v>
      </c>
      <c r="B28" s="68">
        <v>1924797.3832710006</v>
      </c>
      <c r="C28" s="144">
        <v>1992492.8040480001</v>
      </c>
      <c r="D28" s="145">
        <v>1905532.0838540001</v>
      </c>
      <c r="E28" s="145">
        <v>1831768.962327</v>
      </c>
      <c r="F28" s="145">
        <v>1915480.028739</v>
      </c>
      <c r="G28" s="145">
        <v>1971808.4678259999</v>
      </c>
      <c r="H28" s="145">
        <v>1413378.3544519998</v>
      </c>
      <c r="I28" s="145">
        <v>1989325.4895579994</v>
      </c>
      <c r="J28" s="130">
        <v>2604352.52361</v>
      </c>
      <c r="K28" s="130">
        <v>2681713.8974919994</v>
      </c>
      <c r="L28" s="130">
        <v>2909119.0030200006</v>
      </c>
      <c r="M28" s="66">
        <v>230691.10660500001</v>
      </c>
      <c r="N28" s="68">
        <v>230555.44217000005</v>
      </c>
      <c r="O28" s="130">
        <v>2909119.0030200006</v>
      </c>
      <c r="P28" s="155">
        <v>2681713.8974919994</v>
      </c>
    </row>
    <row r="29" spans="1:17" x14ac:dyDescent="0.25">
      <c r="A29" s="123"/>
      <c r="B29" s="73"/>
      <c r="C29" s="73"/>
      <c r="D29" s="127"/>
      <c r="E29" s="127"/>
      <c r="F29" s="127"/>
      <c r="G29" s="127"/>
      <c r="H29" s="127"/>
      <c r="I29" s="127"/>
      <c r="J29" s="127"/>
      <c r="K29" s="127"/>
      <c r="L29" s="127"/>
      <c r="M29" s="91"/>
      <c r="N29" s="11"/>
      <c r="O29" s="127"/>
      <c r="P29" s="105"/>
    </row>
    <row r="30" spans="1:17" x14ac:dyDescent="0.25">
      <c r="A30" s="123" t="s">
        <v>184</v>
      </c>
      <c r="B30" s="66">
        <v>716862.98412600008</v>
      </c>
      <c r="C30" s="67">
        <v>627952.19683300005</v>
      </c>
      <c r="D30" s="66">
        <v>492095.91574000003</v>
      </c>
      <c r="E30" s="66">
        <v>555169.90573200001</v>
      </c>
      <c r="F30" s="66">
        <v>481878.22059000004</v>
      </c>
      <c r="G30" s="66">
        <v>491802.45471700007</v>
      </c>
      <c r="H30" s="66">
        <v>425556.32705399999</v>
      </c>
      <c r="I30" s="66">
        <v>527218.59440699988</v>
      </c>
      <c r="J30" s="66">
        <v>589391.22684699995</v>
      </c>
      <c r="K30" s="66">
        <v>507675.19198900001</v>
      </c>
      <c r="L30" s="66">
        <v>569944.0966109999</v>
      </c>
      <c r="M30" s="129">
        <v>82457.102744999997</v>
      </c>
      <c r="N30" s="129">
        <v>30438.932470000007</v>
      </c>
      <c r="O30" s="129">
        <v>569944.0966109999</v>
      </c>
      <c r="P30" s="129">
        <v>507675.19198900001</v>
      </c>
      <c r="Q30" s="70"/>
    </row>
    <row r="31" spans="1:17" x14ac:dyDescent="0.25">
      <c r="A31" s="123"/>
      <c r="B31" s="78"/>
      <c r="C31" s="11"/>
      <c r="D31" s="130"/>
      <c r="E31" s="130"/>
      <c r="F31" s="130"/>
      <c r="G31" s="130"/>
      <c r="H31" s="130"/>
      <c r="I31" s="130"/>
      <c r="J31" s="130"/>
      <c r="K31" s="130"/>
      <c r="L31" s="130"/>
      <c r="M31" s="123"/>
      <c r="N31" s="11"/>
      <c r="O31" s="118"/>
      <c r="P31" s="106"/>
      <c r="Q31" s="70"/>
    </row>
    <row r="32" spans="1:17" x14ac:dyDescent="0.25">
      <c r="A32" s="124" t="s">
        <v>185</v>
      </c>
      <c r="B32" s="69">
        <v>-902324.91461500048</v>
      </c>
      <c r="C32" s="69">
        <v>-1068714.1374049999</v>
      </c>
      <c r="D32" s="128">
        <v>-1134254.393164</v>
      </c>
      <c r="E32" s="128">
        <v>-1008073.1331249999</v>
      </c>
      <c r="F32" s="128">
        <v>-1134777.5778589998</v>
      </c>
      <c r="G32" s="128">
        <v>-1170139.0887189999</v>
      </c>
      <c r="H32" s="128">
        <v>-813641.3716279997</v>
      </c>
      <c r="I32" s="128">
        <v>-1202908.4028709996</v>
      </c>
      <c r="J32" s="128">
        <v>-1657566.0369729998</v>
      </c>
      <c r="K32" s="128">
        <v>-1833592.9215729996</v>
      </c>
      <c r="L32" s="128">
        <v>-2013589.3572890006</v>
      </c>
      <c r="M32" s="128">
        <v>-114839.20324000003</v>
      </c>
      <c r="N32" s="128">
        <v>-156827.37690000006</v>
      </c>
      <c r="O32" s="69">
        <v>-2013589.3572890006</v>
      </c>
      <c r="P32" s="128">
        <v>-1833592.9215729996</v>
      </c>
      <c r="Q32" s="70"/>
    </row>
    <row r="33" spans="1:16" x14ac:dyDescent="0.25">
      <c r="A33" s="1" t="s">
        <v>26</v>
      </c>
    </row>
    <row r="34" spans="1:16" x14ac:dyDescent="0.25">
      <c r="A34" s="1" t="s">
        <v>27</v>
      </c>
      <c r="O34" s="146"/>
      <c r="P34" s="146"/>
    </row>
    <row r="35" spans="1:16" x14ac:dyDescent="0.25">
      <c r="A35" s="1" t="s">
        <v>186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7" spans="1:16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</sheetData>
  <mergeCells count="5">
    <mergeCell ref="A1:P1"/>
    <mergeCell ref="A2:P2"/>
    <mergeCell ref="M5:N5"/>
    <mergeCell ref="O5:P5"/>
    <mergeCell ref="A4:P4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64ED-D521-49B4-9AD9-5D0F428B5F69}">
  <sheetPr>
    <pageSetUpPr fitToPage="1"/>
  </sheetPr>
  <dimension ref="A1:AK36"/>
  <sheetViews>
    <sheetView tabSelected="1" zoomScaleNormal="100" workbookViewId="0">
      <selection activeCell="H15" sqref="H15"/>
    </sheetView>
  </sheetViews>
  <sheetFormatPr defaultColWidth="9.140625" defaultRowHeight="15" x14ac:dyDescent="0.25"/>
  <cols>
    <col min="1" max="1" width="28.42578125" customWidth="1"/>
    <col min="2" max="4" width="11.5703125" bestFit="1" customWidth="1"/>
    <col min="5" max="5" width="10.85546875" bestFit="1" customWidth="1"/>
    <col min="6" max="7" width="11.5703125" bestFit="1" customWidth="1"/>
    <col min="8" max="8" width="11.5703125" customWidth="1"/>
    <col min="9" max="9" width="10.85546875" bestFit="1" customWidth="1"/>
    <col min="10" max="20" width="11.5703125" bestFit="1" customWidth="1"/>
    <col min="21" max="21" width="11.42578125" bestFit="1" customWidth="1"/>
    <col min="22" max="22" width="12.5703125" customWidth="1"/>
    <col min="23" max="25" width="11.42578125" bestFit="1" customWidth="1"/>
    <col min="26" max="37" width="11.42578125" customWidth="1"/>
  </cols>
  <sheetData>
    <row r="1" spans="1:37" x14ac:dyDescent="0.25">
      <c r="A1" s="219" t="s">
        <v>187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1:37" x14ac:dyDescent="0.25">
      <c r="A2" s="219" t="s">
        <v>188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37" x14ac:dyDescent="0.25">
      <c r="A3" s="8"/>
      <c r="B3" s="12"/>
      <c r="C3" s="12"/>
      <c r="G3" s="12"/>
      <c r="N3" s="12"/>
      <c r="O3" s="12"/>
      <c r="R3" s="12"/>
      <c r="S3" s="12"/>
      <c r="T3" s="12"/>
      <c r="Z3" s="12"/>
      <c r="AA3" s="12"/>
      <c r="AB3" s="12"/>
      <c r="AD3" s="12"/>
      <c r="AE3" s="12"/>
      <c r="AF3" s="12"/>
      <c r="AH3" s="12"/>
      <c r="AI3" s="12"/>
      <c r="AJ3" s="12"/>
      <c r="AK3" s="12" t="s">
        <v>3</v>
      </c>
    </row>
    <row r="4" spans="1:37" x14ac:dyDescent="0.25">
      <c r="A4" s="222" t="s">
        <v>159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</row>
    <row r="5" spans="1:37" x14ac:dyDescent="0.25">
      <c r="A5" s="220"/>
      <c r="B5" s="218" t="s">
        <v>189</v>
      </c>
      <c r="C5" s="218" t="s">
        <v>190</v>
      </c>
      <c r="D5" s="218" t="s">
        <v>191</v>
      </c>
      <c r="E5" s="218" t="s">
        <v>192</v>
      </c>
      <c r="F5" s="218" t="s">
        <v>189</v>
      </c>
      <c r="G5" s="218" t="s">
        <v>190</v>
      </c>
      <c r="H5" s="218" t="s">
        <v>191</v>
      </c>
      <c r="I5" s="218" t="s">
        <v>192</v>
      </c>
      <c r="J5" s="218" t="s">
        <v>189</v>
      </c>
      <c r="K5" s="218" t="s">
        <v>190</v>
      </c>
      <c r="L5" s="218" t="s">
        <v>191</v>
      </c>
      <c r="M5" s="218" t="s">
        <v>192</v>
      </c>
      <c r="N5" s="218" t="s">
        <v>189</v>
      </c>
      <c r="O5" s="218" t="s">
        <v>190</v>
      </c>
      <c r="P5" s="218" t="s">
        <v>191</v>
      </c>
      <c r="Q5" s="218" t="s">
        <v>192</v>
      </c>
      <c r="R5" s="218" t="s">
        <v>189</v>
      </c>
      <c r="S5" s="218" t="s">
        <v>190</v>
      </c>
      <c r="T5" s="218" t="s">
        <v>191</v>
      </c>
      <c r="U5" s="218" t="s">
        <v>192</v>
      </c>
      <c r="V5" s="218" t="s">
        <v>189</v>
      </c>
      <c r="W5" s="218" t="s">
        <v>190</v>
      </c>
      <c r="X5" s="218" t="s">
        <v>191</v>
      </c>
      <c r="Y5" s="218" t="s">
        <v>192</v>
      </c>
      <c r="Z5" s="218" t="s">
        <v>189</v>
      </c>
      <c r="AA5" s="218" t="s">
        <v>190</v>
      </c>
      <c r="AB5" s="218" t="s">
        <v>191</v>
      </c>
      <c r="AC5" s="218" t="s">
        <v>192</v>
      </c>
      <c r="AD5" s="218" t="s">
        <v>189</v>
      </c>
      <c r="AE5" s="218" t="s">
        <v>190</v>
      </c>
      <c r="AF5" s="218" t="s">
        <v>191</v>
      </c>
      <c r="AG5" s="218" t="s">
        <v>192</v>
      </c>
      <c r="AH5" s="218" t="s">
        <v>189</v>
      </c>
      <c r="AI5" s="218" t="s">
        <v>190</v>
      </c>
      <c r="AJ5" s="218" t="s">
        <v>191</v>
      </c>
      <c r="AK5" s="218" t="s">
        <v>192</v>
      </c>
    </row>
    <row r="6" spans="1:37" x14ac:dyDescent="0.25">
      <c r="A6" s="221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</row>
    <row r="7" spans="1:37" x14ac:dyDescent="0.25">
      <c r="A7" s="123"/>
      <c r="B7" s="125">
        <v>2017</v>
      </c>
      <c r="C7" s="125">
        <v>2017</v>
      </c>
      <c r="D7" s="125">
        <v>2017</v>
      </c>
      <c r="E7" s="125">
        <v>2017</v>
      </c>
      <c r="F7" s="125">
        <v>2018</v>
      </c>
      <c r="G7" s="125">
        <v>2018</v>
      </c>
      <c r="H7" s="125">
        <v>2018</v>
      </c>
      <c r="I7" s="125">
        <v>2018</v>
      </c>
      <c r="J7" s="125">
        <v>2019</v>
      </c>
      <c r="K7" s="125">
        <v>2019</v>
      </c>
      <c r="L7" s="125">
        <v>2019</v>
      </c>
      <c r="M7" s="125">
        <v>2019</v>
      </c>
      <c r="N7" s="125">
        <v>2020</v>
      </c>
      <c r="O7" s="125">
        <v>2020</v>
      </c>
      <c r="P7" s="125">
        <v>2020</v>
      </c>
      <c r="Q7" s="125">
        <v>2020</v>
      </c>
      <c r="R7" s="125">
        <v>2021</v>
      </c>
      <c r="S7" s="125">
        <v>2021</v>
      </c>
      <c r="T7" s="125">
        <v>2021</v>
      </c>
      <c r="U7" s="125">
        <v>2021</v>
      </c>
      <c r="V7" s="150">
        <v>2022</v>
      </c>
      <c r="W7" s="150">
        <v>2022</v>
      </c>
      <c r="X7" s="150">
        <v>2022</v>
      </c>
      <c r="Y7" s="150">
        <v>2022</v>
      </c>
      <c r="Z7" s="150">
        <v>2023</v>
      </c>
      <c r="AA7" s="150">
        <v>2023</v>
      </c>
      <c r="AB7" s="150">
        <v>2023</v>
      </c>
      <c r="AC7" s="150">
        <v>2023</v>
      </c>
      <c r="AD7" s="125">
        <v>2024</v>
      </c>
      <c r="AE7" s="125">
        <v>2024</v>
      </c>
      <c r="AF7" s="125">
        <v>2024</v>
      </c>
      <c r="AG7" s="125">
        <v>2024</v>
      </c>
      <c r="AH7" s="125">
        <v>2025</v>
      </c>
      <c r="AI7" s="125">
        <v>2025</v>
      </c>
      <c r="AJ7" s="125">
        <v>2025</v>
      </c>
      <c r="AK7" s="125">
        <v>2025</v>
      </c>
    </row>
    <row r="8" spans="1:37" x14ac:dyDescent="0.25">
      <c r="A8" s="123" t="s">
        <v>162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</row>
    <row r="9" spans="1:37" x14ac:dyDescent="0.25">
      <c r="A9" s="122" t="s">
        <v>193</v>
      </c>
      <c r="B9" s="127">
        <v>45351.150249999999</v>
      </c>
      <c r="C9" s="127">
        <v>51879.526079999996</v>
      </c>
      <c r="D9" s="127">
        <v>43474.434890000004</v>
      </c>
      <c r="E9" s="127">
        <v>53471.413749999992</v>
      </c>
      <c r="F9" s="127">
        <v>44695.24525</v>
      </c>
      <c r="G9" s="127">
        <v>52804.49295</v>
      </c>
      <c r="H9" s="127">
        <v>50982.235000000001</v>
      </c>
      <c r="I9" s="127">
        <v>53804.234909999999</v>
      </c>
      <c r="J9" s="127">
        <v>47756.106850000004</v>
      </c>
      <c r="K9" s="127">
        <v>54500.242800000007</v>
      </c>
      <c r="L9" s="127">
        <v>53715.591220000002</v>
      </c>
      <c r="M9" s="127">
        <v>57907.111370000006</v>
      </c>
      <c r="N9" s="127">
        <v>54761.18507</v>
      </c>
      <c r="O9" s="127">
        <v>51343.301039999998</v>
      </c>
      <c r="P9" s="127">
        <v>56936.67884</v>
      </c>
      <c r="Q9" s="127">
        <v>68303.861669999998</v>
      </c>
      <c r="R9" s="127">
        <v>64258.534379999997</v>
      </c>
      <c r="S9" s="127">
        <v>72455.847909999997</v>
      </c>
      <c r="T9" s="127">
        <v>56786.031950000004</v>
      </c>
      <c r="U9" s="127">
        <v>59186.375919999999</v>
      </c>
      <c r="V9" s="151">
        <v>62004.50088</v>
      </c>
      <c r="W9" s="151">
        <v>68950.797250000003</v>
      </c>
      <c r="X9" s="151">
        <v>65964.148990000002</v>
      </c>
      <c r="Y9" s="151">
        <v>78545.392330000002</v>
      </c>
      <c r="Z9" s="151">
        <v>71345.979069999987</v>
      </c>
      <c r="AA9" s="151">
        <v>77521.623090000008</v>
      </c>
      <c r="AB9" s="151">
        <v>69515.473859999998</v>
      </c>
      <c r="AC9" s="151">
        <v>73915.466400000005</v>
      </c>
      <c r="AD9" s="127">
        <v>71455.471579999998</v>
      </c>
      <c r="AE9" s="127">
        <v>85449.330140000005</v>
      </c>
      <c r="AF9" s="127">
        <v>75673.969590000008</v>
      </c>
      <c r="AG9" s="127">
        <v>81685.5677</v>
      </c>
      <c r="AH9" s="127">
        <v>90279.964200000002</v>
      </c>
      <c r="AI9" s="127">
        <v>69853.171270000006</v>
      </c>
      <c r="AJ9" s="127">
        <v>85327.007210000011</v>
      </c>
      <c r="AK9" s="127">
        <v>84782.269</v>
      </c>
    </row>
    <row r="10" spans="1:37" x14ac:dyDescent="0.25">
      <c r="A10" s="122" t="s">
        <v>194</v>
      </c>
      <c r="B10" s="127">
        <v>3547.7959800000003</v>
      </c>
      <c r="C10" s="127">
        <v>4316.3157499999998</v>
      </c>
      <c r="D10" s="127">
        <v>2689.2722300000005</v>
      </c>
      <c r="E10" s="127">
        <v>9013.5432200000014</v>
      </c>
      <c r="F10" s="127">
        <v>4052.52468</v>
      </c>
      <c r="G10" s="127">
        <v>3746.9919199999999</v>
      </c>
      <c r="H10" s="127">
        <v>4944.7302199999995</v>
      </c>
      <c r="I10" s="127">
        <v>2793.9195800000002</v>
      </c>
      <c r="J10" s="127">
        <v>3370.0130899999999</v>
      </c>
      <c r="K10" s="127">
        <v>3075.5935499999996</v>
      </c>
      <c r="L10" s="127">
        <v>3099.0689299999999</v>
      </c>
      <c r="M10" s="127">
        <v>5342.5755099999997</v>
      </c>
      <c r="N10" s="127">
        <v>2822.7149299999996</v>
      </c>
      <c r="O10" s="127">
        <v>2116.1705299999999</v>
      </c>
      <c r="P10" s="127">
        <v>1191.8131600000002</v>
      </c>
      <c r="Q10" s="127">
        <v>1799.89553</v>
      </c>
      <c r="R10" s="127">
        <v>2754.5980099999997</v>
      </c>
      <c r="S10" s="127">
        <v>3659.06873</v>
      </c>
      <c r="T10" s="127">
        <v>2678.8577999999998</v>
      </c>
      <c r="U10" s="127">
        <v>5118.926300000001</v>
      </c>
      <c r="V10" s="151">
        <v>5497.9580500000011</v>
      </c>
      <c r="W10" s="151">
        <v>5899.2989900000002</v>
      </c>
      <c r="X10" s="151">
        <v>4831.5515400000004</v>
      </c>
      <c r="Y10" s="151">
        <v>5319.2715199999993</v>
      </c>
      <c r="Z10" s="151">
        <v>5667.4544699999997</v>
      </c>
      <c r="AA10" s="151">
        <v>3688.5273899999997</v>
      </c>
      <c r="AB10" s="151">
        <v>5369.5067099999997</v>
      </c>
      <c r="AC10" s="151">
        <v>6945.1476500000008</v>
      </c>
      <c r="AD10" s="127">
        <v>7025.0490199999995</v>
      </c>
      <c r="AE10" s="127">
        <v>11056.346810000001</v>
      </c>
      <c r="AF10" s="127">
        <v>8393.7512199999983</v>
      </c>
      <c r="AG10" s="127">
        <v>8381.5813400000006</v>
      </c>
      <c r="AH10" s="127">
        <v>9620.0327800000014</v>
      </c>
      <c r="AI10" s="127">
        <v>8222.7163700000001</v>
      </c>
      <c r="AJ10" s="127">
        <v>8624.2296200000019</v>
      </c>
      <c r="AK10" s="127">
        <v>7879.6177400000006</v>
      </c>
    </row>
    <row r="11" spans="1:37" x14ac:dyDescent="0.25">
      <c r="A11" s="122" t="s">
        <v>195</v>
      </c>
      <c r="B11" s="127">
        <v>11857.744309999998</v>
      </c>
      <c r="C11" s="127">
        <v>11784.9946</v>
      </c>
      <c r="D11" s="127">
        <v>14458.287370000002</v>
      </c>
      <c r="E11" s="127">
        <v>18170.523659999999</v>
      </c>
      <c r="F11" s="127">
        <v>13432.832339999999</v>
      </c>
      <c r="G11" s="127">
        <v>14186.292589999999</v>
      </c>
      <c r="H11" s="127">
        <v>13307.624620000001</v>
      </c>
      <c r="I11" s="127">
        <v>15549.339579999998</v>
      </c>
      <c r="J11" s="127">
        <v>11542.06601</v>
      </c>
      <c r="K11" s="127">
        <v>12843.552</v>
      </c>
      <c r="L11" s="127">
        <v>16719.195030000003</v>
      </c>
      <c r="M11" s="127">
        <v>19673.69427</v>
      </c>
      <c r="N11" s="127">
        <v>12228.612859999999</v>
      </c>
      <c r="O11" s="127">
        <v>7273.6871700000002</v>
      </c>
      <c r="P11" s="127">
        <v>8835.2270100000005</v>
      </c>
      <c r="Q11" s="127">
        <v>13939.167919999998</v>
      </c>
      <c r="R11" s="127">
        <v>12752.64575</v>
      </c>
      <c r="S11" s="127">
        <v>11716.048260000001</v>
      </c>
      <c r="T11" s="127">
        <v>12712.909509999999</v>
      </c>
      <c r="U11" s="127">
        <v>19967.265530000001</v>
      </c>
      <c r="V11" s="151">
        <v>15143.12933</v>
      </c>
      <c r="W11" s="151">
        <v>19478.669530000003</v>
      </c>
      <c r="X11" s="151">
        <v>17628.563160000002</v>
      </c>
      <c r="Y11" s="151">
        <v>26425.404310000002</v>
      </c>
      <c r="Z11" s="151">
        <v>17061.360980000001</v>
      </c>
      <c r="AA11" s="151">
        <v>19391.223810000003</v>
      </c>
      <c r="AB11" s="151">
        <v>22640.046859999999</v>
      </c>
      <c r="AC11" s="151">
        <v>22468.419239999999</v>
      </c>
      <c r="AD11" s="127">
        <v>15907.06774</v>
      </c>
      <c r="AE11" s="127">
        <v>21812.351559999999</v>
      </c>
      <c r="AF11" s="127">
        <v>22593.208600000002</v>
      </c>
      <c r="AG11" s="127">
        <v>25326.136909999997</v>
      </c>
      <c r="AH11" s="127">
        <v>17311.020700000001</v>
      </c>
      <c r="AI11" s="127">
        <v>18962.12888</v>
      </c>
      <c r="AJ11" s="127">
        <v>21572.318580000003</v>
      </c>
      <c r="AK11" s="127">
        <v>22477.340090000005</v>
      </c>
    </row>
    <row r="12" spans="1:37" x14ac:dyDescent="0.25">
      <c r="A12" s="122" t="s">
        <v>196</v>
      </c>
      <c r="B12" s="127">
        <v>14819.982099999999</v>
      </c>
      <c r="C12" s="127">
        <v>15728.30373</v>
      </c>
      <c r="D12" s="127">
        <v>14008.590320000001</v>
      </c>
      <c r="E12" s="127">
        <v>17306.434020000001</v>
      </c>
      <c r="F12" s="127">
        <v>12659.860919999999</v>
      </c>
      <c r="G12" s="127">
        <v>14183.838949999999</v>
      </c>
      <c r="H12" s="127">
        <v>13344.302589999999</v>
      </c>
      <c r="I12" s="127">
        <v>15168.988519999999</v>
      </c>
      <c r="J12" s="127">
        <v>12915.125610000001</v>
      </c>
      <c r="K12" s="127">
        <v>15292.375399999999</v>
      </c>
      <c r="L12" s="127">
        <v>14358.084480000001</v>
      </c>
      <c r="M12" s="127">
        <v>16209.840789999998</v>
      </c>
      <c r="N12" s="127">
        <v>12788.75836</v>
      </c>
      <c r="O12" s="127">
        <v>8960.7763300000006</v>
      </c>
      <c r="P12" s="127">
        <v>12124.479459999999</v>
      </c>
      <c r="Q12" s="127">
        <v>15470.33596</v>
      </c>
      <c r="R12" s="127">
        <v>14297.288329999999</v>
      </c>
      <c r="S12" s="127">
        <v>14263.819219999999</v>
      </c>
      <c r="T12" s="127">
        <v>15983.814130000002</v>
      </c>
      <c r="U12" s="127">
        <v>24913.100280000002</v>
      </c>
      <c r="V12" s="151">
        <v>18440.667679999999</v>
      </c>
      <c r="W12" s="151">
        <v>22161.59965</v>
      </c>
      <c r="X12" s="151">
        <v>19399.974240000003</v>
      </c>
      <c r="Y12" s="151">
        <v>28127.47352</v>
      </c>
      <c r="Z12" s="151">
        <v>19515.22957</v>
      </c>
      <c r="AA12" s="151">
        <v>21553.867569999999</v>
      </c>
      <c r="AB12" s="151">
        <v>21422.691179999998</v>
      </c>
      <c r="AC12" s="151">
        <v>26411.841469999999</v>
      </c>
      <c r="AD12" s="127">
        <v>19484.828420000002</v>
      </c>
      <c r="AE12" s="127">
        <v>20840.665239999998</v>
      </c>
      <c r="AF12" s="127">
        <v>20904.77188</v>
      </c>
      <c r="AG12" s="127">
        <v>27716.78729</v>
      </c>
      <c r="AH12" s="127">
        <v>19996.775530000003</v>
      </c>
      <c r="AI12" s="127">
        <v>21225.809079999999</v>
      </c>
      <c r="AJ12" s="127">
        <v>22990.771169999996</v>
      </c>
      <c r="AK12" s="127">
        <v>27916.8272</v>
      </c>
    </row>
    <row r="13" spans="1:37" x14ac:dyDescent="0.25">
      <c r="A13" s="122" t="s">
        <v>197</v>
      </c>
      <c r="B13" s="127">
        <v>26470.154579999999</v>
      </c>
      <c r="C13" s="127">
        <v>30032.701369999999</v>
      </c>
      <c r="D13" s="127">
        <v>28778.206560000002</v>
      </c>
      <c r="E13" s="127">
        <v>27011.542020000001</v>
      </c>
      <c r="F13" s="127">
        <v>22821.27564</v>
      </c>
      <c r="G13" s="127">
        <v>25873.219580000001</v>
      </c>
      <c r="H13" s="127">
        <v>27947.681949999998</v>
      </c>
      <c r="I13" s="127">
        <v>23519.790860000001</v>
      </c>
      <c r="J13" s="127">
        <v>20868.225930000001</v>
      </c>
      <c r="K13" s="127">
        <v>26958.54464</v>
      </c>
      <c r="L13" s="127">
        <v>25248.360699999997</v>
      </c>
      <c r="M13" s="127">
        <v>26458.386289999999</v>
      </c>
      <c r="N13" s="127">
        <v>23439.844280000001</v>
      </c>
      <c r="O13" s="127">
        <v>20426.517899999999</v>
      </c>
      <c r="P13" s="127">
        <v>31190.676909999995</v>
      </c>
      <c r="Q13" s="127">
        <v>27162.406289999999</v>
      </c>
      <c r="R13" s="127">
        <v>26193.973999999998</v>
      </c>
      <c r="S13" s="127">
        <v>24816.783789999998</v>
      </c>
      <c r="T13" s="127">
        <v>27670.029649999997</v>
      </c>
      <c r="U13" s="127">
        <v>32819.412779999999</v>
      </c>
      <c r="V13" s="151">
        <v>28541.928509999998</v>
      </c>
      <c r="W13" s="151">
        <v>31837.780629999994</v>
      </c>
      <c r="X13" s="151">
        <v>31638.53068</v>
      </c>
      <c r="Y13" s="151">
        <v>42562.871870000003</v>
      </c>
      <c r="Z13" s="151">
        <v>30324.288829999998</v>
      </c>
      <c r="AA13" s="151">
        <v>31399.339700000004</v>
      </c>
      <c r="AB13" s="151">
        <v>37058.821900000003</v>
      </c>
      <c r="AC13" s="151">
        <v>36211.39417</v>
      </c>
      <c r="AD13" s="127">
        <v>32786.577749999997</v>
      </c>
      <c r="AE13" s="127">
        <v>35296.036229999998</v>
      </c>
      <c r="AF13" s="127">
        <v>33752.014230000001</v>
      </c>
      <c r="AG13" s="127">
        <v>36916.235930000003</v>
      </c>
      <c r="AH13" s="127">
        <v>34902.36995</v>
      </c>
      <c r="AI13" s="127">
        <v>31873.511079999997</v>
      </c>
      <c r="AJ13" s="127">
        <v>35281.596789999996</v>
      </c>
      <c r="AK13" s="127">
        <v>39645.43993</v>
      </c>
    </row>
    <row r="14" spans="1:37" x14ac:dyDescent="0.25">
      <c r="A14" s="123" t="s">
        <v>168</v>
      </c>
      <c r="B14" s="127"/>
      <c r="C14" s="127"/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7">
        <v>0</v>
      </c>
      <c r="U14" s="127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27">
        <v>0</v>
      </c>
      <c r="AE14" s="127">
        <v>0</v>
      </c>
      <c r="AF14" s="127">
        <v>0</v>
      </c>
      <c r="AG14" s="127">
        <v>0</v>
      </c>
      <c r="AH14" s="127">
        <v>0</v>
      </c>
      <c r="AI14" s="127">
        <v>0</v>
      </c>
      <c r="AJ14" s="127">
        <v>0</v>
      </c>
      <c r="AK14" s="127">
        <v>0</v>
      </c>
    </row>
    <row r="15" spans="1:37" x14ac:dyDescent="0.25">
      <c r="A15" s="122" t="s">
        <v>198</v>
      </c>
      <c r="B15" s="127">
        <v>7683.3420299999989</v>
      </c>
      <c r="C15" s="127">
        <v>6140.6280900000002</v>
      </c>
      <c r="D15" s="127">
        <v>5569.1414000000004</v>
      </c>
      <c r="E15" s="127">
        <v>6842.0817900000002</v>
      </c>
      <c r="F15" s="127">
        <v>6293.1178099999997</v>
      </c>
      <c r="G15" s="127">
        <v>5852.5067199999994</v>
      </c>
      <c r="H15" s="127">
        <v>4850.1657699999996</v>
      </c>
      <c r="I15" s="127">
        <v>6664.08385</v>
      </c>
      <c r="J15" s="127">
        <v>7069.4252099999994</v>
      </c>
      <c r="K15" s="127">
        <v>6345.7301899999993</v>
      </c>
      <c r="L15" s="127">
        <v>6240.9017699999995</v>
      </c>
      <c r="M15" s="127">
        <v>6399.3323199999995</v>
      </c>
      <c r="N15" s="127">
        <v>5526.4507599999997</v>
      </c>
      <c r="O15" s="127">
        <v>5701.6587299999992</v>
      </c>
      <c r="P15" s="127">
        <v>6662.1165799999999</v>
      </c>
      <c r="Q15" s="127">
        <v>5489.1118200000001</v>
      </c>
      <c r="R15" s="127">
        <v>6772.6277099999988</v>
      </c>
      <c r="S15" s="127">
        <v>6054.850550000001</v>
      </c>
      <c r="T15" s="127">
        <v>4934.5025900000001</v>
      </c>
      <c r="U15" s="127">
        <v>6345.1365900000001</v>
      </c>
      <c r="V15" s="151">
        <v>7546.5184300000001</v>
      </c>
      <c r="W15" s="151">
        <v>8359.6202400000002</v>
      </c>
      <c r="X15" s="151">
        <v>7714.1711699999996</v>
      </c>
      <c r="Y15" s="151">
        <v>8911.4666400000006</v>
      </c>
      <c r="Z15" s="151">
        <v>9552.9318599999988</v>
      </c>
      <c r="AA15" s="151">
        <v>5959.0028899999998</v>
      </c>
      <c r="AB15" s="151">
        <v>7384.6846500000001</v>
      </c>
      <c r="AC15" s="151">
        <v>8128.96558</v>
      </c>
      <c r="AD15" s="127">
        <v>10503.37471</v>
      </c>
      <c r="AE15" s="127">
        <v>11175.790919999999</v>
      </c>
      <c r="AF15" s="127">
        <v>9197.2483200000006</v>
      </c>
      <c r="AG15" s="127">
        <v>11004.41152</v>
      </c>
      <c r="AH15" s="127">
        <v>9449.6075099999998</v>
      </c>
      <c r="AI15" s="127">
        <v>9808.5747300000003</v>
      </c>
      <c r="AJ15" s="127">
        <v>10652.91195</v>
      </c>
      <c r="AK15" s="127">
        <v>10189.677320000001</v>
      </c>
    </row>
    <row r="16" spans="1:37" x14ac:dyDescent="0.25">
      <c r="A16" s="122" t="s">
        <v>199</v>
      </c>
      <c r="B16" s="127">
        <v>34658.151300000005</v>
      </c>
      <c r="C16" s="127">
        <v>32488.816085000002</v>
      </c>
      <c r="D16" s="127">
        <v>37516.807938999998</v>
      </c>
      <c r="E16" s="127">
        <v>33558.367012999995</v>
      </c>
      <c r="F16" s="127">
        <v>39977.265962999998</v>
      </c>
      <c r="G16" s="127">
        <v>45494.312712999999</v>
      </c>
      <c r="H16" s="127">
        <v>39529.663943000007</v>
      </c>
      <c r="I16" s="127">
        <v>52746.800572</v>
      </c>
      <c r="J16" s="127">
        <v>44815.00849</v>
      </c>
      <c r="K16" s="127">
        <v>52345.475394000001</v>
      </c>
      <c r="L16" s="127">
        <v>48786.467438000007</v>
      </c>
      <c r="M16" s="127">
        <v>46052.160371999998</v>
      </c>
      <c r="N16" s="127">
        <v>46233.172284</v>
      </c>
      <c r="O16" s="127">
        <v>17509.227292</v>
      </c>
      <c r="P16" s="127">
        <v>13626.068228</v>
      </c>
      <c r="Q16" s="127">
        <v>24556.459766</v>
      </c>
      <c r="R16" s="127">
        <v>31026.363002999999</v>
      </c>
      <c r="S16" s="127">
        <v>37007.326034000005</v>
      </c>
      <c r="T16" s="127">
        <v>44177.254520000002</v>
      </c>
      <c r="U16" s="127">
        <v>52469.556831000002</v>
      </c>
      <c r="V16" s="151">
        <v>58511.889794000002</v>
      </c>
      <c r="W16" s="151">
        <v>91582.936078999992</v>
      </c>
      <c r="X16" s="151">
        <v>67774.662587000013</v>
      </c>
      <c r="Y16" s="151">
        <v>59985.981754999993</v>
      </c>
      <c r="Z16" s="151">
        <v>57192.619527000003</v>
      </c>
      <c r="AA16" s="151">
        <v>57632.465267000007</v>
      </c>
      <c r="AB16" s="151">
        <v>66623.831265000001</v>
      </c>
      <c r="AC16" s="151">
        <v>60556.874871999993</v>
      </c>
      <c r="AD16" s="127">
        <v>68099.546008000005</v>
      </c>
      <c r="AE16" s="127">
        <v>83481.520509000009</v>
      </c>
      <c r="AF16" s="127">
        <v>57989.208612000002</v>
      </c>
      <c r="AG16" s="127">
        <v>55968.247031000006</v>
      </c>
      <c r="AH16" s="127">
        <v>63256.931264999999</v>
      </c>
      <c r="AI16" s="127">
        <v>76022.240596000003</v>
      </c>
      <c r="AJ16" s="127">
        <v>57965.825796999998</v>
      </c>
      <c r="AK16" s="127">
        <v>69487.542379999999</v>
      </c>
    </row>
    <row r="17" spans="1:37" x14ac:dyDescent="0.25">
      <c r="A17" s="122" t="s">
        <v>200</v>
      </c>
      <c r="B17" s="127">
        <v>25488.69931</v>
      </c>
      <c r="C17" s="127">
        <v>23998.475780000001</v>
      </c>
      <c r="D17" s="127">
        <v>24773.009990000002</v>
      </c>
      <c r="E17" s="127">
        <v>27645.565890000002</v>
      </c>
      <c r="F17" s="127">
        <v>25267.147789999999</v>
      </c>
      <c r="G17" s="127">
        <v>25706.056310000004</v>
      </c>
      <c r="H17" s="127">
        <v>27141.666310000004</v>
      </c>
      <c r="I17" s="127">
        <v>22266.568609999998</v>
      </c>
      <c r="J17" s="127">
        <v>25020.402100000003</v>
      </c>
      <c r="K17" s="127">
        <v>26901.597740000001</v>
      </c>
      <c r="L17" s="127">
        <v>26275.996259999996</v>
      </c>
      <c r="M17" s="127">
        <v>29640.32445</v>
      </c>
      <c r="N17" s="127">
        <v>26552.028849999999</v>
      </c>
      <c r="O17" s="127">
        <v>16621.425999999999</v>
      </c>
      <c r="P17" s="127">
        <v>32060.664780000003</v>
      </c>
      <c r="Q17" s="127">
        <v>20841.130969999998</v>
      </c>
      <c r="R17" s="127">
        <v>23661.565240000004</v>
      </c>
      <c r="S17" s="127">
        <v>28678.928629999999</v>
      </c>
      <c r="T17" s="127">
        <v>27751.322809999998</v>
      </c>
      <c r="U17" s="127">
        <v>34446.327170000004</v>
      </c>
      <c r="V17" s="151">
        <v>35567.090779999999</v>
      </c>
      <c r="W17" s="151">
        <v>41006.74811</v>
      </c>
      <c r="X17" s="151">
        <v>31791.952579999997</v>
      </c>
      <c r="Y17" s="151">
        <v>42123.454680000003</v>
      </c>
      <c r="Z17" s="151">
        <v>36066.548219999997</v>
      </c>
      <c r="AA17" s="151">
        <v>37143.979400000004</v>
      </c>
      <c r="AB17" s="151">
        <v>42700.355879999996</v>
      </c>
      <c r="AC17" s="151">
        <v>36332.723159999994</v>
      </c>
      <c r="AD17" s="127">
        <v>59116.687389999999</v>
      </c>
      <c r="AE17" s="127">
        <v>45211.075779999999</v>
      </c>
      <c r="AF17" s="127">
        <v>44293.947500000002</v>
      </c>
      <c r="AG17" s="127">
        <v>41899.037150000004</v>
      </c>
      <c r="AH17" s="127">
        <v>45697.247609999999</v>
      </c>
      <c r="AI17" s="127">
        <v>39807.375019999992</v>
      </c>
      <c r="AJ17" s="127">
        <v>46169.968719999997</v>
      </c>
      <c r="AK17" s="127">
        <v>38030.325509999995</v>
      </c>
    </row>
    <row r="18" spans="1:37" x14ac:dyDescent="0.25">
      <c r="A18" s="122" t="s">
        <v>201</v>
      </c>
      <c r="B18" s="127">
        <v>103430.02412999999</v>
      </c>
      <c r="C18" s="127">
        <v>113754.36402000001</v>
      </c>
      <c r="D18" s="127">
        <v>101664.62940000001</v>
      </c>
      <c r="E18" s="127">
        <v>104035.04292000001</v>
      </c>
      <c r="F18" s="127">
        <v>86906.79614000002</v>
      </c>
      <c r="G18" s="127">
        <v>118408.00507999999</v>
      </c>
      <c r="H18" s="127">
        <v>109277.63893</v>
      </c>
      <c r="I18" s="127">
        <v>114660.84100999999</v>
      </c>
      <c r="J18" s="127">
        <v>108106.07378000001</v>
      </c>
      <c r="K18" s="127">
        <v>114952.33421000002</v>
      </c>
      <c r="L18" s="127">
        <v>110618.92096999999</v>
      </c>
      <c r="M18" s="127">
        <v>115122.70331999999</v>
      </c>
      <c r="N18" s="127">
        <v>108667.04762</v>
      </c>
      <c r="O18" s="127">
        <v>86694.235790000006</v>
      </c>
      <c r="P18" s="127">
        <v>93570.756720000005</v>
      </c>
      <c r="Q18" s="127">
        <v>95599.827800000014</v>
      </c>
      <c r="R18" s="127">
        <v>112739.96643</v>
      </c>
      <c r="S18" s="127">
        <v>139779.00738999998</v>
      </c>
      <c r="T18" s="127">
        <v>151730.89293999999</v>
      </c>
      <c r="U18" s="127">
        <v>161635.70061</v>
      </c>
      <c r="V18" s="151">
        <v>153564.94464999999</v>
      </c>
      <c r="W18" s="151">
        <v>184556.04902999999</v>
      </c>
      <c r="X18" s="151">
        <v>168290.54604999998</v>
      </c>
      <c r="Y18" s="151">
        <v>179122.98524000001</v>
      </c>
      <c r="Z18" s="151">
        <v>162678.63763999997</v>
      </c>
      <c r="AA18" s="151">
        <v>169773.15127999999</v>
      </c>
      <c r="AB18" s="151">
        <v>167889.62331999998</v>
      </c>
      <c r="AC18" s="151">
        <v>159129.88668999998</v>
      </c>
      <c r="AD18" s="127">
        <v>163748.36790000001</v>
      </c>
      <c r="AE18" s="127">
        <v>182725.22593000002</v>
      </c>
      <c r="AF18" s="127">
        <v>169846.61605000001</v>
      </c>
      <c r="AG18" s="127">
        <v>174423.26655999999</v>
      </c>
      <c r="AH18" s="127">
        <v>164671.53460999997</v>
      </c>
      <c r="AI18" s="127">
        <v>184333.58288999999</v>
      </c>
      <c r="AJ18" s="127">
        <v>173446.82269</v>
      </c>
      <c r="AK18" s="127">
        <v>183843.95928000001</v>
      </c>
    </row>
    <row r="19" spans="1:37" x14ac:dyDescent="0.25">
      <c r="A19" s="123" t="s">
        <v>173</v>
      </c>
      <c r="B19" s="127"/>
      <c r="C19" s="127"/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27">
        <v>0</v>
      </c>
      <c r="U19" s="127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27">
        <v>0</v>
      </c>
      <c r="AE19" s="127">
        <v>0</v>
      </c>
      <c r="AF19" s="127">
        <v>0</v>
      </c>
      <c r="AG19" s="127">
        <v>0</v>
      </c>
      <c r="AH19" s="127">
        <v>0</v>
      </c>
      <c r="AI19" s="127">
        <v>0</v>
      </c>
      <c r="AJ19" s="127">
        <v>0</v>
      </c>
      <c r="AK19" s="127">
        <v>0</v>
      </c>
    </row>
    <row r="20" spans="1:37" x14ac:dyDescent="0.25">
      <c r="A20" s="122" t="s">
        <v>202</v>
      </c>
      <c r="B20" s="127">
        <v>12388.18864</v>
      </c>
      <c r="C20" s="127">
        <v>9893.6322500000006</v>
      </c>
      <c r="D20" s="127">
        <v>11226.695659999999</v>
      </c>
      <c r="E20" s="127">
        <v>11412.435119999998</v>
      </c>
      <c r="F20" s="127">
        <v>11333.34187</v>
      </c>
      <c r="G20" s="127">
        <v>12236.482300000001</v>
      </c>
      <c r="H20" s="127">
        <v>21577.155850000003</v>
      </c>
      <c r="I20" s="127">
        <v>14591.244709999999</v>
      </c>
      <c r="J20" s="127">
        <v>14811.959129999999</v>
      </c>
      <c r="K20" s="127">
        <v>15456.20522</v>
      </c>
      <c r="L20" s="127">
        <v>10426.415220000001</v>
      </c>
      <c r="M20" s="127">
        <v>12299.13048</v>
      </c>
      <c r="N20" s="127">
        <v>19822.925060000001</v>
      </c>
      <c r="O20" s="127">
        <v>5748.5484699999997</v>
      </c>
      <c r="P20" s="127">
        <v>8889.9718000000012</v>
      </c>
      <c r="Q20" s="127">
        <v>4875.6387400000003</v>
      </c>
      <c r="R20" s="127">
        <v>9399.3226400000003</v>
      </c>
      <c r="S20" s="127">
        <v>8921.1217099999994</v>
      </c>
      <c r="T20" s="127">
        <v>9592.3866600000001</v>
      </c>
      <c r="U20" s="127">
        <v>15153.219810000001</v>
      </c>
      <c r="V20" s="151">
        <v>12095.9519</v>
      </c>
      <c r="W20" s="151">
        <v>21340.15338</v>
      </c>
      <c r="X20" s="151">
        <v>18425.986860000001</v>
      </c>
      <c r="Y20" s="151">
        <v>15581.66826</v>
      </c>
      <c r="Z20" s="151">
        <v>26769.28803</v>
      </c>
      <c r="AA20" s="151">
        <v>18560.040739999997</v>
      </c>
      <c r="AB20" s="151">
        <v>17207.41057</v>
      </c>
      <c r="AC20" s="151">
        <v>21282.191129999999</v>
      </c>
      <c r="AD20" s="127">
        <v>27026.433799999995</v>
      </c>
      <c r="AE20" s="127">
        <v>21313.533159999999</v>
      </c>
      <c r="AF20" s="127">
        <v>20473.280799999997</v>
      </c>
      <c r="AG20" s="127">
        <v>32221.141079999998</v>
      </c>
      <c r="AH20" s="127">
        <v>21945.547340000001</v>
      </c>
      <c r="AI20" s="127">
        <v>20734.056670000002</v>
      </c>
      <c r="AJ20" s="127">
        <v>46597.41691</v>
      </c>
      <c r="AK20" s="127">
        <v>24176.157500000001</v>
      </c>
    </row>
    <row r="21" spans="1:37" x14ac:dyDescent="0.25">
      <c r="A21" s="122" t="s">
        <v>203</v>
      </c>
      <c r="B21" s="127">
        <v>43654.516600000003</v>
      </c>
      <c r="C21" s="127">
        <v>49894.472750000001</v>
      </c>
      <c r="D21" s="127">
        <v>42073.444839999996</v>
      </c>
      <c r="E21" s="127">
        <v>48769.36249</v>
      </c>
      <c r="F21" s="127">
        <v>51538.942909999998</v>
      </c>
      <c r="G21" s="127">
        <v>48046.747109999997</v>
      </c>
      <c r="H21" s="127">
        <v>43900.869460000002</v>
      </c>
      <c r="I21" s="127">
        <v>46670.385089999996</v>
      </c>
      <c r="J21" s="127">
        <v>44713.988340000004</v>
      </c>
      <c r="K21" s="127">
        <v>40532.243480000005</v>
      </c>
      <c r="L21" s="127">
        <v>53297.915269999998</v>
      </c>
      <c r="M21" s="127">
        <v>58784.335890000002</v>
      </c>
      <c r="N21" s="127">
        <v>55571.772709999997</v>
      </c>
      <c r="O21" s="127">
        <v>27715.370709999999</v>
      </c>
      <c r="P21" s="127">
        <v>36496.68924</v>
      </c>
      <c r="Q21" s="127">
        <v>45753.505039999996</v>
      </c>
      <c r="R21" s="127">
        <v>48069.755429999997</v>
      </c>
      <c r="S21" s="127">
        <v>54870.993280000002</v>
      </c>
      <c r="T21" s="127">
        <v>72054.669569999998</v>
      </c>
      <c r="U21" s="127">
        <v>61491.467969999998</v>
      </c>
      <c r="V21" s="151">
        <v>69084.358420000004</v>
      </c>
      <c r="W21" s="151">
        <v>71260.03661000001</v>
      </c>
      <c r="X21" s="151">
        <v>70270.67009</v>
      </c>
      <c r="Y21" s="151">
        <v>76110.23262000001</v>
      </c>
      <c r="Z21" s="151">
        <v>60770.886650000008</v>
      </c>
      <c r="AA21" s="151">
        <v>67800.066890000002</v>
      </c>
      <c r="AB21" s="151">
        <v>84352.35351999999</v>
      </c>
      <c r="AC21" s="151">
        <v>76641.906099999993</v>
      </c>
      <c r="AD21" s="127">
        <v>113201.39801</v>
      </c>
      <c r="AE21" s="127">
        <v>86004.224269999992</v>
      </c>
      <c r="AF21" s="127">
        <v>85440.733030000003</v>
      </c>
      <c r="AG21" s="127">
        <v>88177.807610000003</v>
      </c>
      <c r="AH21" s="127">
        <v>83261.345860000001</v>
      </c>
      <c r="AI21" s="127">
        <v>95610.853099999993</v>
      </c>
      <c r="AJ21" s="127">
        <v>86548.40956</v>
      </c>
      <c r="AK21" s="127">
        <v>89861.560399999988</v>
      </c>
    </row>
    <row r="22" spans="1:37" x14ac:dyDescent="0.25">
      <c r="A22" s="123" t="s">
        <v>176</v>
      </c>
      <c r="B22" s="127"/>
      <c r="C22" s="127"/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v>0</v>
      </c>
      <c r="T22" s="127">
        <v>0</v>
      </c>
      <c r="U22" s="127">
        <v>0</v>
      </c>
      <c r="V22" s="151">
        <v>0</v>
      </c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  <c r="AK22" s="127">
        <v>0</v>
      </c>
    </row>
    <row r="23" spans="1:37" x14ac:dyDescent="0.25">
      <c r="A23" s="122" t="s">
        <v>204</v>
      </c>
      <c r="B23" s="127">
        <v>8326.5434299999997</v>
      </c>
      <c r="C23" s="127">
        <v>7878.4918499999994</v>
      </c>
      <c r="D23" s="127">
        <v>7273.9440200000008</v>
      </c>
      <c r="E23" s="127">
        <v>7522.5441099999998</v>
      </c>
      <c r="F23" s="127">
        <v>7478.767710000001</v>
      </c>
      <c r="G23" s="127">
        <v>7969.1752400000005</v>
      </c>
      <c r="H23" s="127">
        <v>8207.3270099999991</v>
      </c>
      <c r="I23" s="127">
        <v>7893.2359900000001</v>
      </c>
      <c r="J23" s="127">
        <v>7828.4251899999999</v>
      </c>
      <c r="K23" s="127">
        <v>7055.9195999999993</v>
      </c>
      <c r="L23" s="127">
        <v>7021.6042600000001</v>
      </c>
      <c r="M23" s="127">
        <v>8402.3496200000009</v>
      </c>
      <c r="N23" s="127">
        <v>7735.8393399999995</v>
      </c>
      <c r="O23" s="127">
        <v>2194.6508699999999</v>
      </c>
      <c r="P23" s="127">
        <v>3508.5398799999998</v>
      </c>
      <c r="Q23" s="127">
        <v>6025.4373399999995</v>
      </c>
      <c r="R23" s="127">
        <v>4045.67569</v>
      </c>
      <c r="S23" s="127">
        <v>4526.4845400000004</v>
      </c>
      <c r="T23" s="127">
        <v>6496.15092</v>
      </c>
      <c r="U23" s="127">
        <v>5974.7417999999998</v>
      </c>
      <c r="V23" s="151">
        <v>6657.3636099999994</v>
      </c>
      <c r="W23" s="151">
        <v>8798.1558700000005</v>
      </c>
      <c r="X23" s="151">
        <v>11050.393789999998</v>
      </c>
      <c r="Y23" s="151">
        <v>10429.047700000001</v>
      </c>
      <c r="Z23" s="151">
        <v>10567.97136</v>
      </c>
      <c r="AA23" s="151">
        <v>9580.4564600000012</v>
      </c>
      <c r="AB23" s="151">
        <v>10154.198329999999</v>
      </c>
      <c r="AC23" s="151">
        <v>11081.51138</v>
      </c>
      <c r="AD23" s="127">
        <v>10091.05227</v>
      </c>
      <c r="AE23" s="127">
        <v>9468.874679999999</v>
      </c>
      <c r="AF23" s="127">
        <v>11485.103640000001</v>
      </c>
      <c r="AG23" s="127">
        <v>12027.81919</v>
      </c>
      <c r="AH23" s="127">
        <v>13247.530939999997</v>
      </c>
      <c r="AI23" s="127">
        <v>13493.110789999999</v>
      </c>
      <c r="AJ23" s="127">
        <v>12860.079019999999</v>
      </c>
      <c r="AK23" s="127">
        <v>12736.434080000003</v>
      </c>
    </row>
    <row r="24" spans="1:37" x14ac:dyDescent="0.25">
      <c r="A24" s="122" t="s">
        <v>205</v>
      </c>
      <c r="B24" s="127">
        <v>19669.357545999999</v>
      </c>
      <c r="C24" s="127">
        <v>20203.394004000002</v>
      </c>
      <c r="D24" s="127">
        <v>24900.106816999996</v>
      </c>
      <c r="E24" s="127">
        <v>18389.035623000003</v>
      </c>
      <c r="F24" s="127">
        <v>22973.956189999997</v>
      </c>
      <c r="G24" s="127">
        <v>29706.807104</v>
      </c>
      <c r="H24" s="127">
        <v>25160.347621000001</v>
      </c>
      <c r="I24" s="127">
        <v>25996.924653000002</v>
      </c>
      <c r="J24" s="127">
        <v>21918.018479999995</v>
      </c>
      <c r="K24" s="127">
        <v>27670.950052</v>
      </c>
      <c r="L24" s="127">
        <v>24243.701228000002</v>
      </c>
      <c r="M24" s="127">
        <v>28317.035468999999</v>
      </c>
      <c r="N24" s="127">
        <v>22115.629153999998</v>
      </c>
      <c r="O24" s="127">
        <v>7458.2906709999997</v>
      </c>
      <c r="P24" s="127">
        <v>14811.199953000001</v>
      </c>
      <c r="Q24" s="127">
        <v>14109.439331</v>
      </c>
      <c r="R24" s="127">
        <v>20707.264658</v>
      </c>
      <c r="S24" s="127">
        <v>15563.223386</v>
      </c>
      <c r="T24" s="127">
        <v>33211.586752999996</v>
      </c>
      <c r="U24" s="127">
        <v>33512.942825999999</v>
      </c>
      <c r="V24" s="151">
        <v>36186.588149999996</v>
      </c>
      <c r="W24" s="151">
        <v>51527.786923</v>
      </c>
      <c r="X24" s="151">
        <v>49406.268320000003</v>
      </c>
      <c r="Y24" s="151">
        <v>33257.449236</v>
      </c>
      <c r="Z24" s="151">
        <v>31562.627905000001</v>
      </c>
      <c r="AA24" s="151">
        <v>36115.189806000002</v>
      </c>
      <c r="AB24" s="151">
        <v>45706.611349999999</v>
      </c>
      <c r="AC24" s="151">
        <v>34215.750919999999</v>
      </c>
      <c r="AD24" s="127">
        <v>36064.002251000005</v>
      </c>
      <c r="AE24" s="127">
        <v>40823.431255999996</v>
      </c>
      <c r="AF24" s="127">
        <v>33045.369966999999</v>
      </c>
      <c r="AG24" s="127">
        <v>35628.789865999999</v>
      </c>
      <c r="AH24" s="127">
        <v>31327.061616999999</v>
      </c>
      <c r="AI24" s="127">
        <v>26706.878699999997</v>
      </c>
      <c r="AJ24" s="127">
        <v>32890.676611000003</v>
      </c>
      <c r="AK24" s="127">
        <v>39237.339630999995</v>
      </c>
    </row>
    <row r="25" spans="1:37" x14ac:dyDescent="0.25">
      <c r="A25" s="122" t="s">
        <v>206</v>
      </c>
      <c r="B25" s="127">
        <v>7956.5045300000002</v>
      </c>
      <c r="C25" s="127">
        <v>12701.713829999999</v>
      </c>
      <c r="D25" s="127">
        <v>7363.4110299999993</v>
      </c>
      <c r="E25" s="127">
        <v>13091.556929999999</v>
      </c>
      <c r="F25" s="127">
        <v>12943.079470000001</v>
      </c>
      <c r="G25" s="127">
        <v>8477.8023599999997</v>
      </c>
      <c r="H25" s="127">
        <v>8005.4446500000004</v>
      </c>
      <c r="I25" s="127">
        <v>9381.7074600000014</v>
      </c>
      <c r="J25" s="127">
        <v>7545.8909899999999</v>
      </c>
      <c r="K25" s="127">
        <v>11051.50167</v>
      </c>
      <c r="L25" s="127">
        <v>6959.6736899999996</v>
      </c>
      <c r="M25" s="127">
        <v>6311.8897399999996</v>
      </c>
      <c r="N25" s="127">
        <v>8712.3501500000002</v>
      </c>
      <c r="O25" s="127">
        <v>6975.39408</v>
      </c>
      <c r="P25" s="127">
        <v>8140.8924699999998</v>
      </c>
      <c r="Q25" s="127">
        <v>6511.3947200000002</v>
      </c>
      <c r="R25" s="127">
        <v>7730.2525800000003</v>
      </c>
      <c r="S25" s="127">
        <v>9865.6642300000003</v>
      </c>
      <c r="T25" s="127">
        <v>8209.944230000001</v>
      </c>
      <c r="U25" s="127">
        <v>9022.6209499999986</v>
      </c>
      <c r="V25" s="151">
        <v>11517.684019999999</v>
      </c>
      <c r="W25" s="151">
        <v>11842.097489999998</v>
      </c>
      <c r="X25" s="151">
        <v>8788.3644699999986</v>
      </c>
      <c r="Y25" s="151">
        <v>15805.538769999999</v>
      </c>
      <c r="Z25" s="151">
        <v>12402.987880000001</v>
      </c>
      <c r="AA25" s="151">
        <v>10317.846210000002</v>
      </c>
      <c r="AB25" s="151">
        <v>8396.9703800000007</v>
      </c>
      <c r="AC25" s="151">
        <v>7917.8961400000007</v>
      </c>
      <c r="AD25" s="127">
        <v>8701.0827800000006</v>
      </c>
      <c r="AE25" s="127">
        <v>8549.2249200000006</v>
      </c>
      <c r="AF25" s="127">
        <v>9469.7702499999996</v>
      </c>
      <c r="AG25" s="127">
        <v>6905.5539200000003</v>
      </c>
      <c r="AH25" s="127">
        <v>7898.7980199999993</v>
      </c>
      <c r="AI25" s="127">
        <v>7352.2782999999999</v>
      </c>
      <c r="AJ25" s="127">
        <v>7327.4549100000004</v>
      </c>
      <c r="AK25" s="127">
        <v>7530.7394100000001</v>
      </c>
    </row>
    <row r="26" spans="1:37" x14ac:dyDescent="0.25">
      <c r="A26" s="122" t="s">
        <v>207</v>
      </c>
      <c r="B26" s="127">
        <v>64031.266049999998</v>
      </c>
      <c r="C26" s="127">
        <v>70770.386339999997</v>
      </c>
      <c r="D26" s="127">
        <v>79877.629509999999</v>
      </c>
      <c r="E26" s="127">
        <v>92564.093250000005</v>
      </c>
      <c r="F26" s="127">
        <v>66045.249609999999</v>
      </c>
      <c r="G26" s="127">
        <v>79096.597330000004</v>
      </c>
      <c r="H26" s="127">
        <v>80737.568699999989</v>
      </c>
      <c r="I26" s="127">
        <v>98114.451319999993</v>
      </c>
      <c r="J26" s="127">
        <v>75609.30012</v>
      </c>
      <c r="K26" s="127">
        <v>69072.450629999992</v>
      </c>
      <c r="L26" s="127">
        <v>94560.12453999999</v>
      </c>
      <c r="M26" s="127">
        <v>90633.674319999991</v>
      </c>
      <c r="N26" s="127">
        <v>77551.614099999992</v>
      </c>
      <c r="O26" s="127">
        <v>41200.294600000008</v>
      </c>
      <c r="P26" s="127">
        <v>45668.243569999999</v>
      </c>
      <c r="Q26" s="127">
        <v>53327.470799999996</v>
      </c>
      <c r="R26" s="127">
        <v>60553.004890000004</v>
      </c>
      <c r="S26" s="127">
        <v>69364.672579999999</v>
      </c>
      <c r="T26" s="127">
        <v>78384.415670000002</v>
      </c>
      <c r="U26" s="127">
        <v>93959.427949999998</v>
      </c>
      <c r="V26" s="151">
        <v>109963.62665999999</v>
      </c>
      <c r="W26" s="151">
        <v>75790.220729999986</v>
      </c>
      <c r="X26" s="151">
        <v>91834.446219999998</v>
      </c>
      <c r="Y26" s="151">
        <v>155813.90672999999</v>
      </c>
      <c r="Z26" s="151">
        <v>88959.139169999995</v>
      </c>
      <c r="AA26" s="151">
        <v>79712.408299999996</v>
      </c>
      <c r="AB26" s="151">
        <v>97222.854569999996</v>
      </c>
      <c r="AC26" s="151">
        <v>103663.58925</v>
      </c>
      <c r="AD26" s="127">
        <v>75961.20259999999</v>
      </c>
      <c r="AE26" s="127">
        <v>92937.922200000001</v>
      </c>
      <c r="AF26" s="127">
        <v>84474.806840000005</v>
      </c>
      <c r="AG26" s="127">
        <v>102585.05361999998</v>
      </c>
      <c r="AH26" s="127">
        <v>78590.770380000002</v>
      </c>
      <c r="AI26" s="127">
        <v>68473.918529999981</v>
      </c>
      <c r="AJ26" s="127">
        <v>121219.04732000001</v>
      </c>
      <c r="AK26" s="127">
        <v>93291.800300000003</v>
      </c>
    </row>
    <row r="27" spans="1:37" x14ac:dyDescent="0.25">
      <c r="A27" s="122" t="s">
        <v>208</v>
      </c>
      <c r="B27" s="127">
        <v>1068.7671300000002</v>
      </c>
      <c r="C27" s="127">
        <v>754.59008999999992</v>
      </c>
      <c r="D27" s="127">
        <v>752.54093999999998</v>
      </c>
      <c r="E27" s="127">
        <v>937.06302999999991</v>
      </c>
      <c r="F27" s="127">
        <v>639.39672999999993</v>
      </c>
      <c r="G27" s="127">
        <v>840.95888000000002</v>
      </c>
      <c r="H27" s="127">
        <v>1555.0156500000001</v>
      </c>
      <c r="I27" s="127">
        <v>1046.64617</v>
      </c>
      <c r="J27" s="127">
        <v>748.70776000000001</v>
      </c>
      <c r="K27" s="127">
        <v>717.95106999999996</v>
      </c>
      <c r="L27" s="127">
        <v>991.88953300000003</v>
      </c>
      <c r="M27" s="127">
        <v>711.08252999999991</v>
      </c>
      <c r="N27" s="127">
        <v>285.20057000000003</v>
      </c>
      <c r="O27" s="127">
        <v>291.60160999999999</v>
      </c>
      <c r="P27" s="127">
        <v>564.10775999999998</v>
      </c>
      <c r="Q27" s="127">
        <v>1024.56891</v>
      </c>
      <c r="R27" s="127">
        <v>832.9504300000001</v>
      </c>
      <c r="S27" s="127">
        <v>1104.6771199999998</v>
      </c>
      <c r="T27" s="127">
        <v>956.93368999999996</v>
      </c>
      <c r="U27" s="127">
        <v>909.98524999999995</v>
      </c>
      <c r="V27" s="151">
        <v>869.78716000000009</v>
      </c>
      <c r="W27" s="151">
        <v>965.68848000000003</v>
      </c>
      <c r="X27" s="151">
        <v>676.77837</v>
      </c>
      <c r="Y27" s="151">
        <v>1225.99135</v>
      </c>
      <c r="Z27" s="151">
        <v>721.40418999999997</v>
      </c>
      <c r="AA27" s="151">
        <v>624.29858000000013</v>
      </c>
      <c r="AB27" s="151">
        <v>1321.2010600000001</v>
      </c>
      <c r="AC27" s="151">
        <v>686.96755000000007</v>
      </c>
      <c r="AD27" s="127">
        <v>448.04570999999999</v>
      </c>
      <c r="AE27" s="127">
        <v>1493.8757999999998</v>
      </c>
      <c r="AF27" s="127">
        <v>760.17962999999997</v>
      </c>
      <c r="AG27" s="127">
        <v>973.88114999999993</v>
      </c>
      <c r="AH27" s="127">
        <v>932.43853000000001</v>
      </c>
      <c r="AI27" s="127">
        <v>723.79181000000005</v>
      </c>
      <c r="AJ27" s="127">
        <v>1040.73072</v>
      </c>
      <c r="AK27" s="127">
        <v>1344.2985800000001</v>
      </c>
    </row>
    <row r="28" spans="1:37" x14ac:dyDescent="0.25">
      <c r="A28" s="122" t="s">
        <v>209</v>
      </c>
      <c r="B28" s="127">
        <v>1136.5136</v>
      </c>
      <c r="C28" s="127">
        <v>475.72452000000004</v>
      </c>
      <c r="D28" s="127">
        <v>719.00702000000001</v>
      </c>
      <c r="E28" s="127">
        <v>673.96489999999994</v>
      </c>
      <c r="F28" s="127">
        <v>754.42828999999995</v>
      </c>
      <c r="G28" s="127">
        <v>686.52632000000006</v>
      </c>
      <c r="H28" s="127">
        <v>436.90769</v>
      </c>
      <c r="I28" s="127">
        <v>574.47712000000001</v>
      </c>
      <c r="J28" s="127">
        <v>377.08880000000005</v>
      </c>
      <c r="K28" s="127">
        <v>507.54090000000002</v>
      </c>
      <c r="L28" s="127">
        <v>340.78020000000004</v>
      </c>
      <c r="M28" s="127">
        <v>342.11591999999996</v>
      </c>
      <c r="N28" s="127">
        <v>521.07424000000003</v>
      </c>
      <c r="O28" s="127">
        <v>154.84581</v>
      </c>
      <c r="P28" s="127">
        <v>524.19818999999995</v>
      </c>
      <c r="Q28" s="127">
        <v>880.89662999999996</v>
      </c>
      <c r="R28" s="127">
        <v>665.81376999999998</v>
      </c>
      <c r="S28" s="127">
        <v>384.12154000000004</v>
      </c>
      <c r="T28" s="127">
        <v>627.50367000000006</v>
      </c>
      <c r="U28" s="127">
        <v>796.48485000000005</v>
      </c>
      <c r="V28" s="151">
        <v>780.98595</v>
      </c>
      <c r="W28" s="151">
        <v>1018.51639</v>
      </c>
      <c r="X28" s="151">
        <v>966.08462000000009</v>
      </c>
      <c r="Y28" s="151">
        <v>836.73530000000005</v>
      </c>
      <c r="Z28" s="151">
        <v>881.03422999999998</v>
      </c>
      <c r="AA28" s="151">
        <v>874.57285000000002</v>
      </c>
      <c r="AB28" s="151">
        <v>782.33560000000011</v>
      </c>
      <c r="AC28" s="151">
        <v>685.94497000000001</v>
      </c>
      <c r="AD28" s="127">
        <v>822.68200999999999</v>
      </c>
      <c r="AE28" s="127">
        <v>789.96649000000002</v>
      </c>
      <c r="AF28" s="127">
        <v>242.15872000000002</v>
      </c>
      <c r="AG28" s="127">
        <v>369.28042999999997</v>
      </c>
      <c r="AH28" s="127">
        <v>383.28197999999998</v>
      </c>
      <c r="AI28" s="127">
        <v>257.22540999999995</v>
      </c>
      <c r="AJ28" s="127">
        <v>538.35182000000009</v>
      </c>
      <c r="AK28" s="127">
        <v>1024.7298800000001</v>
      </c>
    </row>
    <row r="29" spans="1:37" x14ac:dyDescent="0.25">
      <c r="A29" s="123" t="s">
        <v>183</v>
      </c>
      <c r="B29" s="130">
        <v>431538.70151599991</v>
      </c>
      <c r="C29" s="130">
        <v>462696.53113900009</v>
      </c>
      <c r="D29" s="130">
        <v>447119.15993600007</v>
      </c>
      <c r="E29" s="130">
        <v>490414.56973599998</v>
      </c>
      <c r="F29" s="130">
        <v>429813.22931299999</v>
      </c>
      <c r="G29" s="130">
        <v>493316.81345700001</v>
      </c>
      <c r="H29" s="130">
        <v>480906.34596400009</v>
      </c>
      <c r="I29" s="130">
        <v>511443.64000500005</v>
      </c>
      <c r="J29" s="130">
        <v>455015.8258799999</v>
      </c>
      <c r="K29" s="130">
        <v>485280.20854600013</v>
      </c>
      <c r="L29" s="130">
        <v>28832.879199999999</v>
      </c>
      <c r="M29" s="130">
        <v>24600.462839999997</v>
      </c>
      <c r="N29" s="130">
        <v>485336.22033799998</v>
      </c>
      <c r="O29" s="130">
        <v>308385.99760300008</v>
      </c>
      <c r="P29" s="130">
        <v>374802.32455100003</v>
      </c>
      <c r="Q29" s="130">
        <v>405670.54923699994</v>
      </c>
      <c r="R29" s="130">
        <v>446461.60294100008</v>
      </c>
      <c r="S29" s="130">
        <v>503032.63890000002</v>
      </c>
      <c r="T29" s="130">
        <v>553959.20706299995</v>
      </c>
      <c r="U29" s="130">
        <v>617722.693417</v>
      </c>
      <c r="V29" s="118">
        <v>631974.97397399996</v>
      </c>
      <c r="W29" s="118">
        <v>716376.15538199979</v>
      </c>
      <c r="X29" s="118">
        <v>666453.09373700002</v>
      </c>
      <c r="Y29" s="118">
        <v>780184.87183099997</v>
      </c>
      <c r="Z29" s="118">
        <v>642040.38958199997</v>
      </c>
      <c r="AA29" s="118">
        <v>647648.06023299997</v>
      </c>
      <c r="AB29" s="118">
        <v>705748.97100499994</v>
      </c>
      <c r="AC29" s="118">
        <v>686276.47667200002</v>
      </c>
      <c r="AD29" s="130">
        <v>720442.86994900007</v>
      </c>
      <c r="AE29" s="130">
        <v>758429.39589499997</v>
      </c>
      <c r="AF29" s="130">
        <v>688036.13887900009</v>
      </c>
      <c r="AG29" s="130">
        <v>742210.59829699993</v>
      </c>
      <c r="AH29" s="130">
        <v>692772.258822</v>
      </c>
      <c r="AI29" s="130">
        <v>693461.22322600009</v>
      </c>
      <c r="AJ29" s="130">
        <v>771053.61939799995</v>
      </c>
      <c r="AK29" s="130">
        <v>753456.05823100021</v>
      </c>
    </row>
    <row r="30" spans="1:37" x14ac:dyDescent="0.25">
      <c r="A30" s="123"/>
      <c r="B30" s="127"/>
      <c r="C30" s="127"/>
      <c r="D30" s="127"/>
      <c r="E30" s="127"/>
      <c r="F30" s="127"/>
      <c r="G30" s="127"/>
      <c r="H30" s="127"/>
      <c r="I30" s="127"/>
      <c r="J30" s="121"/>
      <c r="K30" s="122"/>
      <c r="L30" s="122"/>
      <c r="M30" s="122"/>
      <c r="N30" s="121"/>
      <c r="O30" s="121"/>
      <c r="P30" s="121"/>
      <c r="Q30" s="121"/>
      <c r="R30" s="121"/>
      <c r="S30" s="121"/>
      <c r="T30" s="127"/>
      <c r="U30" s="127"/>
      <c r="V30" s="152"/>
      <c r="W30" s="152"/>
      <c r="X30" s="151"/>
      <c r="Y30" s="151"/>
      <c r="Z30" s="152"/>
      <c r="AA30" s="152"/>
      <c r="AB30" s="151"/>
      <c r="AC30" s="151"/>
      <c r="AD30" s="127"/>
      <c r="AE30" s="127"/>
      <c r="AF30" s="127"/>
      <c r="AG30" s="127"/>
      <c r="AH30" s="127"/>
      <c r="AI30" s="127"/>
      <c r="AJ30" s="127"/>
      <c r="AK30" s="127"/>
    </row>
    <row r="31" spans="1:37" x14ac:dyDescent="0.25">
      <c r="A31" s="123" t="s">
        <v>184</v>
      </c>
      <c r="B31" s="129">
        <v>157341.468074</v>
      </c>
      <c r="C31" s="129">
        <v>178183.83522299997</v>
      </c>
      <c r="D31" s="129">
        <v>123455.88730500001</v>
      </c>
      <c r="E31" s="129">
        <v>96188.715129999997</v>
      </c>
      <c r="F31" s="129">
        <v>127192.54133000001</v>
      </c>
      <c r="G31" s="129">
        <v>142463.65276600001</v>
      </c>
      <c r="H31" s="129">
        <v>117310.82079</v>
      </c>
      <c r="I31" s="129">
        <v>94911.205703999993</v>
      </c>
      <c r="J31" s="129">
        <v>109924.308144</v>
      </c>
      <c r="K31" s="129">
        <v>131483.00445200002</v>
      </c>
      <c r="L31" s="129">
        <v>144723.25059600003</v>
      </c>
      <c r="M31" s="129">
        <v>105671.891525</v>
      </c>
      <c r="N31" s="129">
        <v>81826.848775000006</v>
      </c>
      <c r="O31" s="129">
        <v>136765.85523099999</v>
      </c>
      <c r="P31" s="129">
        <v>121649.94933300001</v>
      </c>
      <c r="Q31" s="129">
        <v>85313.673714999997</v>
      </c>
      <c r="R31" s="129">
        <v>113416.426832</v>
      </c>
      <c r="S31" s="129">
        <v>149428.95809999999</v>
      </c>
      <c r="T31" s="129">
        <v>148907.86290599999</v>
      </c>
      <c r="U31" s="129">
        <v>115465.34656899999</v>
      </c>
      <c r="V31" s="153">
        <v>117206.45240999998</v>
      </c>
      <c r="W31" s="153">
        <v>202071.92497599998</v>
      </c>
      <c r="X31" s="153">
        <v>159285.157236</v>
      </c>
      <c r="Y31" s="153">
        <v>110827.69222499999</v>
      </c>
      <c r="Z31" s="153">
        <v>103376.89180800001</v>
      </c>
      <c r="AA31" s="153">
        <v>157276.04623599999</v>
      </c>
      <c r="AB31" s="153">
        <v>152969.80040499993</v>
      </c>
      <c r="AC31" s="153">
        <v>94052.453539999988</v>
      </c>
      <c r="AD31" s="129">
        <v>103946.89246399999</v>
      </c>
      <c r="AE31" s="129">
        <v>161382.657882</v>
      </c>
      <c r="AF31" s="129">
        <v>157927.31458999999</v>
      </c>
      <c r="AG31" s="129">
        <v>146687.23167500002</v>
      </c>
      <c r="AH31" s="129">
        <v>100507.60825399999</v>
      </c>
      <c r="AI31" s="129">
        <v>146696.95408999998</v>
      </c>
      <c r="AJ31" s="129">
        <v>138952.533608</v>
      </c>
      <c r="AK31" s="129">
        <v>98763.139604999989</v>
      </c>
    </row>
    <row r="32" spans="1:37" x14ac:dyDescent="0.25">
      <c r="A32" s="123"/>
      <c r="B32" s="130"/>
      <c r="C32" s="130"/>
      <c r="D32" s="130"/>
      <c r="E32" s="130"/>
      <c r="F32" s="130"/>
      <c r="G32" s="130"/>
      <c r="H32" s="130"/>
      <c r="I32" s="130"/>
      <c r="J32" s="130"/>
      <c r="K32" s="122"/>
      <c r="L32" s="122"/>
      <c r="M32" s="122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</row>
    <row r="33" spans="1:37" x14ac:dyDescent="0.25">
      <c r="A33" s="124" t="s">
        <v>185</v>
      </c>
      <c r="B33" s="128">
        <v>-220026.24040199994</v>
      </c>
      <c r="C33" s="128">
        <v>-225701.41338600015</v>
      </c>
      <c r="D33" s="128">
        <v>-250771.03471100007</v>
      </c>
      <c r="E33" s="128">
        <v>-311574.44462599995</v>
      </c>
      <c r="F33" s="128">
        <v>-243078.19658299998</v>
      </c>
      <c r="G33" s="128">
        <v>-277381.81259099999</v>
      </c>
      <c r="H33" s="128">
        <v>-289747.19544400013</v>
      </c>
      <c r="I33" s="128">
        <v>-324570.37324100011</v>
      </c>
      <c r="J33" s="128">
        <v>-274108.86516599986</v>
      </c>
      <c r="K33" s="128">
        <v>-289626.96144400013</v>
      </c>
      <c r="L33" s="128">
        <v>205414.14187600001</v>
      </c>
      <c r="M33" s="128">
        <v>166261.68737499998</v>
      </c>
      <c r="N33" s="128">
        <v>-331392.87476299994</v>
      </c>
      <c r="O33" s="128">
        <v>-133595.30388200007</v>
      </c>
      <c r="P33" s="128">
        <v>-210716.87176800004</v>
      </c>
      <c r="Q33" s="128">
        <v>-271902.45261199994</v>
      </c>
      <c r="R33" s="128">
        <v>-281052.30508900015</v>
      </c>
      <c r="S33" s="128">
        <v>-290496.45156000002</v>
      </c>
      <c r="T33" s="128">
        <v>-330068.06170699996</v>
      </c>
      <c r="U33" s="128">
        <v>-412768.24547800003</v>
      </c>
      <c r="V33" s="128">
        <v>-412579.892024</v>
      </c>
      <c r="W33" s="128">
        <v>-447218.26122599986</v>
      </c>
      <c r="X33" s="128">
        <v>-424914.218391</v>
      </c>
      <c r="Y33" s="128">
        <v>-520957.58537599992</v>
      </c>
      <c r="Z33" s="128">
        <v>-456246.37180399994</v>
      </c>
      <c r="AA33" s="128">
        <v>-419148.23694699991</v>
      </c>
      <c r="AB33" s="128">
        <v>-463224.75081000006</v>
      </c>
      <c r="AC33" s="128">
        <v>-494973.56201200007</v>
      </c>
      <c r="AD33" s="128">
        <v>-547638.17853500007</v>
      </c>
      <c r="AE33" s="128">
        <v>-512817.64922299999</v>
      </c>
      <c r="AF33" s="128">
        <v>-453112.29858900013</v>
      </c>
      <c r="AG33" s="128">
        <v>-500021.23094199988</v>
      </c>
      <c r="AH33" s="128">
        <v>-520777.28383800003</v>
      </c>
      <c r="AI33" s="128">
        <v>-486451.55095600005</v>
      </c>
      <c r="AJ33" s="128">
        <v>-517383.06475999992</v>
      </c>
      <c r="AK33" s="128">
        <v>-565225.28959600022</v>
      </c>
    </row>
    <row r="34" spans="1:37" x14ac:dyDescent="0.25">
      <c r="A34" s="1" t="s">
        <v>26</v>
      </c>
    </row>
    <row r="35" spans="1:37" x14ac:dyDescent="0.25">
      <c r="A35" s="1" t="s">
        <v>27</v>
      </c>
    </row>
    <row r="36" spans="1:37" x14ac:dyDescent="0.25">
      <c r="A36" s="1" t="s">
        <v>186</v>
      </c>
    </row>
  </sheetData>
  <mergeCells count="40">
    <mergeCell ref="AD5:AD6"/>
    <mergeCell ref="AE5:AE6"/>
    <mergeCell ref="AF5:AF6"/>
    <mergeCell ref="AG5:AG6"/>
    <mergeCell ref="T5:T6"/>
    <mergeCell ref="Z5:Z6"/>
    <mergeCell ref="AA5:AA6"/>
    <mergeCell ref="AB5:AB6"/>
    <mergeCell ref="AC5:AC6"/>
    <mergeCell ref="V5:V6"/>
    <mergeCell ref="W5:W6"/>
    <mergeCell ref="X5:X6"/>
    <mergeCell ref="Y5:Y6"/>
    <mergeCell ref="P5:P6"/>
    <mergeCell ref="Q5:Q6"/>
    <mergeCell ref="A4:Y4"/>
    <mergeCell ref="U5:U6"/>
    <mergeCell ref="H5:H6"/>
    <mergeCell ref="S5:S6"/>
    <mergeCell ref="I5:I6"/>
    <mergeCell ref="J5:J6"/>
    <mergeCell ref="K5:K6"/>
    <mergeCell ref="L5:L6"/>
    <mergeCell ref="M5:M6"/>
    <mergeCell ref="AH5:AH6"/>
    <mergeCell ref="AI5:AI6"/>
    <mergeCell ref="AJ5:AJ6"/>
    <mergeCell ref="AK5:AK6"/>
    <mergeCell ref="A1:R1"/>
    <mergeCell ref="A2:R2"/>
    <mergeCell ref="R5:R6"/>
    <mergeCell ref="A5:A6"/>
    <mergeCell ref="B5:B6"/>
    <mergeCell ref="C5:C6"/>
    <mergeCell ref="D5:D6"/>
    <mergeCell ref="E5:E6"/>
    <mergeCell ref="F5:F6"/>
    <mergeCell ref="G5:G6"/>
    <mergeCell ref="N5:N6"/>
    <mergeCell ref="O5:O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D27" sqref="A1:XFD1048576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" bestFit="1" customWidth="1"/>
    <col min="8" max="8" width="12.85546875" bestFit="1" customWidth="1"/>
    <col min="9" max="9" width="10.7109375" bestFit="1" customWidth="1"/>
    <col min="12" max="12" width="10.28515625" bestFit="1" customWidth="1"/>
  </cols>
  <sheetData>
    <row r="1" spans="1:11" x14ac:dyDescent="0.25">
      <c r="A1" s="219" t="s">
        <v>29</v>
      </c>
      <c r="B1" s="219"/>
      <c r="C1" s="219"/>
      <c r="D1" s="219"/>
      <c r="E1" s="219"/>
      <c r="F1" s="219"/>
      <c r="G1" s="219"/>
      <c r="H1" s="219"/>
      <c r="I1" s="219"/>
    </row>
    <row r="2" spans="1:11" x14ac:dyDescent="0.25">
      <c r="A2" s="219" t="s">
        <v>30</v>
      </c>
      <c r="B2" s="219"/>
      <c r="C2" s="219"/>
      <c r="D2" s="219"/>
      <c r="E2" s="219"/>
      <c r="F2" s="219"/>
      <c r="G2" s="219"/>
      <c r="H2" s="219"/>
      <c r="I2" s="219"/>
    </row>
    <row r="3" spans="1:11" x14ac:dyDescent="0.25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78"/>
      <c r="K3" s="78"/>
    </row>
    <row r="4" spans="1:11" x14ac:dyDescent="0.25">
      <c r="A4" s="9"/>
      <c r="B4" s="78"/>
      <c r="C4" s="78"/>
      <c r="D4" s="9"/>
      <c r="E4" s="9"/>
      <c r="F4" s="9"/>
      <c r="G4" s="9"/>
      <c r="H4" s="9"/>
      <c r="I4" s="12" t="s">
        <v>3</v>
      </c>
    </row>
    <row r="5" spans="1:11" x14ac:dyDescent="0.25">
      <c r="A5" s="229" t="s">
        <v>31</v>
      </c>
      <c r="B5" s="225" t="s">
        <v>5</v>
      </c>
      <c r="C5" s="226"/>
      <c r="D5" s="229" t="s">
        <v>6</v>
      </c>
      <c r="E5" s="235"/>
      <c r="F5" s="235"/>
      <c r="G5" s="235"/>
      <c r="H5" s="235"/>
      <c r="I5" s="230"/>
    </row>
    <row r="6" spans="1:11" x14ac:dyDescent="0.25">
      <c r="A6" s="231"/>
      <c r="B6" s="233"/>
      <c r="C6" s="234"/>
      <c r="D6" s="229" t="s">
        <v>8</v>
      </c>
      <c r="E6" s="230"/>
      <c r="F6" s="229" t="s">
        <v>9</v>
      </c>
      <c r="G6" s="230"/>
      <c r="H6" s="229" t="s">
        <v>10</v>
      </c>
      <c r="I6" s="230"/>
    </row>
    <row r="7" spans="1:11" x14ac:dyDescent="0.25">
      <c r="A7" s="85"/>
      <c r="B7" s="99">
        <v>45992</v>
      </c>
      <c r="C7" s="100">
        <v>45627</v>
      </c>
      <c r="D7" s="99">
        <v>45992</v>
      </c>
      <c r="E7" s="100">
        <v>45627</v>
      </c>
      <c r="F7" s="99">
        <v>45992</v>
      </c>
      <c r="G7" s="100">
        <v>45627</v>
      </c>
      <c r="H7" s="99">
        <v>45992</v>
      </c>
      <c r="I7" s="100">
        <v>45627</v>
      </c>
    </row>
    <row r="8" spans="1:11" x14ac:dyDescent="0.25">
      <c r="A8" s="74" t="s">
        <v>32</v>
      </c>
      <c r="B8" s="97">
        <v>110950.963055</v>
      </c>
      <c r="C8" s="41">
        <v>97845.833805999995</v>
      </c>
      <c r="D8" s="79">
        <v>3277.550855</v>
      </c>
      <c r="E8" s="41">
        <v>8024.2896350000001</v>
      </c>
      <c r="F8" s="42">
        <v>3026.18262</v>
      </c>
      <c r="G8" s="43">
        <v>2520.76235</v>
      </c>
      <c r="H8" s="42">
        <v>6303.733475</v>
      </c>
      <c r="I8" s="41">
        <v>10545.051985</v>
      </c>
    </row>
    <row r="9" spans="1:11" x14ac:dyDescent="0.25">
      <c r="A9" s="74" t="s">
        <v>33</v>
      </c>
      <c r="B9" s="97">
        <v>23853.962039999999</v>
      </c>
      <c r="C9" s="41">
        <v>19333.419379999999</v>
      </c>
      <c r="D9" s="79">
        <v>1964.09734</v>
      </c>
      <c r="E9" s="41">
        <v>1222.8987400000001</v>
      </c>
      <c r="F9" s="42">
        <v>41.836089999999999</v>
      </c>
      <c r="G9" s="43">
        <v>133.45635999999999</v>
      </c>
      <c r="H9" s="42">
        <v>2005.93343</v>
      </c>
      <c r="I9" s="41">
        <v>1356.3551</v>
      </c>
    </row>
    <row r="10" spans="1:11" x14ac:dyDescent="0.25">
      <c r="A10" s="74" t="s">
        <v>34</v>
      </c>
      <c r="B10" s="97">
        <v>2830.9429500000001</v>
      </c>
      <c r="C10" s="41">
        <v>3418.6763999999998</v>
      </c>
      <c r="D10" s="79">
        <v>4640.7777999999998</v>
      </c>
      <c r="E10" s="41">
        <v>54484.432371000003</v>
      </c>
      <c r="F10" s="42">
        <v>880.24454000000003</v>
      </c>
      <c r="G10" s="43">
        <v>349.46628999999996</v>
      </c>
      <c r="H10" s="42">
        <v>5521.0223399999995</v>
      </c>
      <c r="I10" s="41">
        <v>54833.898660999999</v>
      </c>
    </row>
    <row r="11" spans="1:11" x14ac:dyDescent="0.25">
      <c r="A11" s="74" t="s">
        <v>35</v>
      </c>
      <c r="B11" s="97">
        <v>12598.02686</v>
      </c>
      <c r="C11" s="41">
        <v>6026.4777599999998</v>
      </c>
      <c r="D11" s="79">
        <v>5645.8307400000003</v>
      </c>
      <c r="E11" s="41">
        <v>2068.4278490000002</v>
      </c>
      <c r="F11" s="42">
        <v>72.376329999999996</v>
      </c>
      <c r="G11" s="43">
        <v>42.468379999999996</v>
      </c>
      <c r="H11" s="42">
        <v>5718.2070700000004</v>
      </c>
      <c r="I11" s="41">
        <v>2110.8962289999999</v>
      </c>
    </row>
    <row r="12" spans="1:11" x14ac:dyDescent="0.25">
      <c r="A12" s="74" t="s">
        <v>36</v>
      </c>
      <c r="B12" s="97">
        <v>3716.0712799999997</v>
      </c>
      <c r="C12" s="41">
        <v>3725.2530400000001</v>
      </c>
      <c r="D12" s="79">
        <v>0</v>
      </c>
      <c r="E12" s="41">
        <v>0</v>
      </c>
      <c r="F12" s="42">
        <v>15.13125</v>
      </c>
      <c r="G12" s="43">
        <v>0</v>
      </c>
      <c r="H12" s="42">
        <v>15.13125</v>
      </c>
      <c r="I12" s="41">
        <v>0</v>
      </c>
    </row>
    <row r="13" spans="1:11" x14ac:dyDescent="0.25">
      <c r="A13" s="74" t="s">
        <v>37</v>
      </c>
      <c r="B13" s="97">
        <v>4272.6817899999996</v>
      </c>
      <c r="C13" s="41">
        <v>1192.31872</v>
      </c>
      <c r="D13" s="79">
        <v>121.53824</v>
      </c>
      <c r="E13" s="41">
        <v>120.38422</v>
      </c>
      <c r="F13" s="42">
        <v>61.661339999999996</v>
      </c>
      <c r="G13" s="43">
        <v>0</v>
      </c>
      <c r="H13" s="42">
        <v>183.19958</v>
      </c>
      <c r="I13" s="41">
        <v>120.38422</v>
      </c>
    </row>
    <row r="14" spans="1:11" x14ac:dyDescent="0.25">
      <c r="A14" s="74" t="s">
        <v>38</v>
      </c>
      <c r="B14" s="97">
        <v>21258.494309999998</v>
      </c>
      <c r="C14" s="41">
        <v>22312.814920000001</v>
      </c>
      <c r="D14" s="79">
        <v>1715.32242</v>
      </c>
      <c r="E14" s="41">
        <v>2656.4773399999999</v>
      </c>
      <c r="F14" s="42">
        <v>650.61993999999993</v>
      </c>
      <c r="G14" s="43">
        <v>2187.7112499999998</v>
      </c>
      <c r="H14" s="42">
        <v>2365.94236</v>
      </c>
      <c r="I14" s="41">
        <v>4844.1885899999997</v>
      </c>
    </row>
    <row r="15" spans="1:11" x14ac:dyDescent="0.25">
      <c r="A15" s="74" t="s">
        <v>39</v>
      </c>
      <c r="B15" s="97">
        <v>6818.3010100000001</v>
      </c>
      <c r="C15" s="41">
        <v>7109.0552800000005</v>
      </c>
      <c r="D15" s="79">
        <v>6104.8238000000001</v>
      </c>
      <c r="E15" s="41">
        <v>8019.07078</v>
      </c>
      <c r="F15" s="42">
        <v>69.486339999999998</v>
      </c>
      <c r="G15" s="43">
        <v>129.97281000000001</v>
      </c>
      <c r="H15" s="42">
        <v>6174.3101400000005</v>
      </c>
      <c r="I15" s="41">
        <v>8149.0435900000002</v>
      </c>
    </row>
    <row r="16" spans="1:11" x14ac:dyDescent="0.25">
      <c r="A16" s="74" t="s">
        <v>40</v>
      </c>
      <c r="B16" s="97">
        <v>5106.4380000000001</v>
      </c>
      <c r="C16" s="41">
        <v>3505.6040200000002</v>
      </c>
      <c r="D16" s="79">
        <v>0</v>
      </c>
      <c r="E16" s="41">
        <v>55.459180000000003</v>
      </c>
      <c r="F16" s="42">
        <v>0</v>
      </c>
      <c r="G16" s="43">
        <v>0</v>
      </c>
      <c r="H16" s="42">
        <v>0</v>
      </c>
      <c r="I16" s="41">
        <v>55.459180000000003</v>
      </c>
    </row>
    <row r="17" spans="1:9" x14ac:dyDescent="0.25">
      <c r="A17" s="74" t="s">
        <v>41</v>
      </c>
      <c r="B17" s="97">
        <v>0</v>
      </c>
      <c r="C17" s="41">
        <v>5.02888</v>
      </c>
      <c r="D17" s="79">
        <v>0</v>
      </c>
      <c r="E17" s="41">
        <v>0</v>
      </c>
      <c r="F17" s="42">
        <v>0</v>
      </c>
      <c r="G17" s="43">
        <v>0</v>
      </c>
      <c r="H17" s="42">
        <v>0</v>
      </c>
      <c r="I17" s="41">
        <v>0</v>
      </c>
    </row>
    <row r="18" spans="1:9" x14ac:dyDescent="0.25">
      <c r="A18" s="74" t="s">
        <v>42</v>
      </c>
      <c r="B18" s="97">
        <v>47711.173940000001</v>
      </c>
      <c r="C18" s="41">
        <v>44995.121500000001</v>
      </c>
      <c r="D18" s="79">
        <v>0</v>
      </c>
      <c r="E18" s="41">
        <v>20.175000000000001</v>
      </c>
      <c r="F18" s="42">
        <v>107.35172</v>
      </c>
      <c r="G18" s="43">
        <v>16.261040000000001</v>
      </c>
      <c r="H18" s="42">
        <v>107.35172</v>
      </c>
      <c r="I18" s="41">
        <v>36.436040000000006</v>
      </c>
    </row>
    <row r="19" spans="1:9" x14ac:dyDescent="0.25">
      <c r="A19" s="74" t="s">
        <v>43</v>
      </c>
      <c r="B19" s="97">
        <v>32316.48129</v>
      </c>
      <c r="C19" s="41">
        <v>21221.502899999999</v>
      </c>
      <c r="D19" s="79">
        <v>1028.19722</v>
      </c>
      <c r="E19" s="41">
        <v>375.79322999999999</v>
      </c>
      <c r="F19" s="42">
        <v>88.677199999999999</v>
      </c>
      <c r="G19" s="43">
        <v>29.59592</v>
      </c>
      <c r="H19" s="42">
        <v>1116.8744200000001</v>
      </c>
      <c r="I19" s="41">
        <v>405.38914999999997</v>
      </c>
    </row>
    <row r="20" spans="1:9" x14ac:dyDescent="0.25">
      <c r="A20" s="86" t="s">
        <v>25</v>
      </c>
      <c r="B20" s="80">
        <v>271433.53652500006</v>
      </c>
      <c r="C20" s="80">
        <v>230691.10660599999</v>
      </c>
      <c r="D20" s="98">
        <v>24498.138415000001</v>
      </c>
      <c r="E20" s="98">
        <v>77047.408345000003</v>
      </c>
      <c r="F20" s="80">
        <v>5013.5673699999998</v>
      </c>
      <c r="G20" s="80">
        <v>5409.6944000000003</v>
      </c>
      <c r="H20" s="80">
        <v>29511.705784999998</v>
      </c>
      <c r="I20" s="80">
        <v>82457.102745000026</v>
      </c>
    </row>
    <row r="21" spans="1:9" x14ac:dyDescent="0.25">
      <c r="A21" s="1" t="s">
        <v>26</v>
      </c>
      <c r="B21" s="1"/>
      <c r="C21" s="13"/>
      <c r="D21" s="13"/>
      <c r="E21" s="14"/>
      <c r="F21" s="14"/>
      <c r="G21" s="14"/>
      <c r="H21" s="14"/>
      <c r="I21" s="14"/>
    </row>
    <row r="22" spans="1:9" x14ac:dyDescent="0.25">
      <c r="A22" s="1" t="s">
        <v>27</v>
      </c>
      <c r="B22" s="1"/>
      <c r="C22" s="15"/>
      <c r="D22" s="15"/>
      <c r="E22" s="15"/>
      <c r="F22" s="15"/>
      <c r="G22" s="15"/>
      <c r="H22" s="15"/>
      <c r="I22" s="15"/>
    </row>
    <row r="23" spans="1:9" x14ac:dyDescent="0.25">
      <c r="B23" s="70"/>
      <c r="C23" s="70"/>
      <c r="D23" s="70"/>
      <c r="H23" s="70"/>
    </row>
    <row r="24" spans="1:9" x14ac:dyDescent="0.25">
      <c r="C24" s="3"/>
      <c r="D24" s="3"/>
      <c r="E24" s="3"/>
      <c r="F24" s="3"/>
      <c r="G24" s="3"/>
      <c r="H24" s="3"/>
      <c r="I24" s="3"/>
    </row>
    <row r="25" spans="1:9" x14ac:dyDescent="0.25">
      <c r="C25" s="3"/>
      <c r="D25" s="3"/>
      <c r="E25" s="3"/>
      <c r="F25" s="3"/>
      <c r="G25" s="3"/>
      <c r="H25" s="3"/>
      <c r="I25" s="3"/>
    </row>
    <row r="26" spans="1:9" x14ac:dyDescent="0.25">
      <c r="C26" s="3"/>
      <c r="D26" s="3"/>
      <c r="E26" s="3"/>
      <c r="F26" s="3"/>
      <c r="G26" s="3"/>
      <c r="H26" s="3"/>
      <c r="I26" s="3"/>
    </row>
    <row r="29" spans="1:9" x14ac:dyDescent="0.25">
      <c r="A29" s="16"/>
      <c r="B29" s="16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I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E29" sqref="A1:XFD1048576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bestFit="1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9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219" t="s">
        <v>44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x14ac:dyDescent="0.25">
      <c r="A2" s="219" t="s">
        <v>45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5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78"/>
      <c r="K4" s="12" t="s">
        <v>3</v>
      </c>
    </row>
    <row r="5" spans="1:11" x14ac:dyDescent="0.25">
      <c r="A5" s="224" t="s">
        <v>4</v>
      </c>
      <c r="B5" s="225" t="s">
        <v>5</v>
      </c>
      <c r="C5" s="226"/>
      <c r="D5" s="232" t="s">
        <v>6</v>
      </c>
      <c r="E5" s="232"/>
      <c r="F5" s="232"/>
      <c r="G5" s="232"/>
      <c r="H5" s="232"/>
      <c r="I5" s="232"/>
      <c r="J5" s="225" t="s">
        <v>7</v>
      </c>
      <c r="K5" s="226"/>
    </row>
    <row r="6" spans="1:11" x14ac:dyDescent="0.25">
      <c r="A6" s="224"/>
      <c r="B6" s="227"/>
      <c r="C6" s="228"/>
      <c r="D6" s="232" t="s">
        <v>8</v>
      </c>
      <c r="E6" s="236"/>
      <c r="F6" s="231" t="s">
        <v>9</v>
      </c>
      <c r="G6" s="236"/>
      <c r="H6" s="231" t="s">
        <v>10</v>
      </c>
      <c r="I6" s="232"/>
      <c r="J6" s="227"/>
      <c r="K6" s="228"/>
    </row>
    <row r="7" spans="1:11" x14ac:dyDescent="0.25">
      <c r="A7" s="82"/>
      <c r="B7" s="99">
        <v>45992</v>
      </c>
      <c r="C7" s="100">
        <v>45627</v>
      </c>
      <c r="D7" s="99">
        <v>45992</v>
      </c>
      <c r="E7" s="100">
        <v>45627</v>
      </c>
      <c r="F7" s="99">
        <v>45992</v>
      </c>
      <c r="G7" s="100">
        <v>45627</v>
      </c>
      <c r="H7" s="99">
        <v>45992</v>
      </c>
      <c r="I7" s="100">
        <v>45627</v>
      </c>
      <c r="J7" s="99">
        <v>45992</v>
      </c>
      <c r="K7" s="100">
        <v>45627</v>
      </c>
    </row>
    <row r="8" spans="1:11" x14ac:dyDescent="0.25">
      <c r="A8" s="74" t="s">
        <v>11</v>
      </c>
      <c r="B8" s="95">
        <v>673.73136</v>
      </c>
      <c r="C8" s="103">
        <v>1035.02432</v>
      </c>
      <c r="D8" s="102">
        <v>5479.5496499999999</v>
      </c>
      <c r="E8" s="41">
        <v>7328.4057599999996</v>
      </c>
      <c r="F8" s="95">
        <v>0</v>
      </c>
      <c r="G8" s="41">
        <v>0</v>
      </c>
      <c r="H8" s="43">
        <v>5479.5496499999999</v>
      </c>
      <c r="I8" s="43">
        <v>7328.4057599999996</v>
      </c>
      <c r="J8" s="75">
        <v>4805.8182900000002</v>
      </c>
      <c r="K8" s="76">
        <v>6293.3814399999992</v>
      </c>
    </row>
    <row r="9" spans="1:11" x14ac:dyDescent="0.25">
      <c r="A9" s="74" t="s">
        <v>12</v>
      </c>
      <c r="B9" s="95">
        <v>3592.5250599999999</v>
      </c>
      <c r="C9" s="103">
        <v>3964.8065699999997</v>
      </c>
      <c r="D9" s="102">
        <v>62.220019999999998</v>
      </c>
      <c r="E9" s="41">
        <v>39.502650000000003</v>
      </c>
      <c r="F9" s="95">
        <v>0</v>
      </c>
      <c r="G9" s="41">
        <v>0</v>
      </c>
      <c r="H9" s="43">
        <v>62.220019999999998</v>
      </c>
      <c r="I9" s="43">
        <v>39.502650000000003</v>
      </c>
      <c r="J9" s="75">
        <v>-3530.3050399999997</v>
      </c>
      <c r="K9" s="76">
        <v>-3925.3039199999998</v>
      </c>
    </row>
    <row r="10" spans="1:11" x14ac:dyDescent="0.25">
      <c r="A10" s="74" t="s">
        <v>13</v>
      </c>
      <c r="B10" s="95">
        <v>0</v>
      </c>
      <c r="C10" s="103">
        <v>0</v>
      </c>
      <c r="D10" s="102">
        <v>0</v>
      </c>
      <c r="E10" s="41">
        <v>0</v>
      </c>
      <c r="F10" s="95">
        <v>0</v>
      </c>
      <c r="G10" s="41">
        <v>0</v>
      </c>
      <c r="H10" s="43">
        <v>0</v>
      </c>
      <c r="I10" s="43">
        <v>0</v>
      </c>
      <c r="J10" s="75">
        <v>0</v>
      </c>
      <c r="K10" s="76">
        <v>0</v>
      </c>
    </row>
    <row r="11" spans="1:11" x14ac:dyDescent="0.25">
      <c r="A11" s="74" t="s">
        <v>14</v>
      </c>
      <c r="B11" s="95">
        <v>0</v>
      </c>
      <c r="C11" s="103">
        <v>0</v>
      </c>
      <c r="D11" s="102">
        <v>0</v>
      </c>
      <c r="E11" s="41">
        <v>0</v>
      </c>
      <c r="F11" s="95">
        <v>0</v>
      </c>
      <c r="G11" s="41">
        <v>0</v>
      </c>
      <c r="H11" s="43">
        <v>0</v>
      </c>
      <c r="I11" s="43">
        <v>0</v>
      </c>
      <c r="J11" s="75">
        <v>0</v>
      </c>
      <c r="K11" s="76">
        <v>0</v>
      </c>
    </row>
    <row r="12" spans="1:11" x14ac:dyDescent="0.25">
      <c r="A12" s="74" t="s">
        <v>15</v>
      </c>
      <c r="B12" s="95">
        <v>0</v>
      </c>
      <c r="C12" s="103">
        <v>0</v>
      </c>
      <c r="D12" s="102">
        <v>246.56473</v>
      </c>
      <c r="E12" s="41">
        <v>123.92494000000001</v>
      </c>
      <c r="F12" s="95">
        <v>0</v>
      </c>
      <c r="G12" s="41">
        <v>0</v>
      </c>
      <c r="H12" s="43">
        <v>246.56473</v>
      </c>
      <c r="I12" s="43">
        <v>123.92494000000001</v>
      </c>
      <c r="J12" s="75">
        <v>246.56473</v>
      </c>
      <c r="K12" s="76">
        <v>123.92494000000001</v>
      </c>
    </row>
    <row r="13" spans="1:11" x14ac:dyDescent="0.25">
      <c r="A13" s="74" t="s">
        <v>16</v>
      </c>
      <c r="B13" s="95">
        <v>517.02260999999999</v>
      </c>
      <c r="C13" s="103">
        <v>676.24608000000001</v>
      </c>
      <c r="D13" s="102">
        <v>7.1903699999999997</v>
      </c>
      <c r="E13" s="41">
        <v>46.527440000000006</v>
      </c>
      <c r="F13" s="95">
        <v>0</v>
      </c>
      <c r="G13" s="41">
        <v>0</v>
      </c>
      <c r="H13" s="43">
        <v>7.1903699999999997</v>
      </c>
      <c r="I13" s="43">
        <v>46.527440000000006</v>
      </c>
      <c r="J13" s="75">
        <v>-509.83224000000001</v>
      </c>
      <c r="K13" s="76">
        <v>-629.71864000000005</v>
      </c>
    </row>
    <row r="14" spans="1:11" x14ac:dyDescent="0.25">
      <c r="A14" s="74" t="s">
        <v>17</v>
      </c>
      <c r="B14" s="95">
        <v>657.95537000000002</v>
      </c>
      <c r="C14" s="103">
        <v>518.40355</v>
      </c>
      <c r="D14" s="102">
        <v>309.29903000000002</v>
      </c>
      <c r="E14" s="41">
        <v>480.70999</v>
      </c>
      <c r="F14" s="95">
        <v>69.486339999999998</v>
      </c>
      <c r="G14" s="41">
        <v>34.746809999999996</v>
      </c>
      <c r="H14" s="43">
        <v>378.78537</v>
      </c>
      <c r="I14" s="43">
        <v>515.45680000000004</v>
      </c>
      <c r="J14" s="75">
        <v>-279.17</v>
      </c>
      <c r="K14" s="76">
        <v>-2.9467499999999518</v>
      </c>
    </row>
    <row r="15" spans="1:11" x14ac:dyDescent="0.25">
      <c r="A15" s="74" t="s">
        <v>18</v>
      </c>
      <c r="B15" s="95">
        <v>821.81808000000001</v>
      </c>
      <c r="C15" s="103">
        <v>723.94442000000004</v>
      </c>
      <c r="D15" s="102">
        <v>0</v>
      </c>
      <c r="E15" s="41">
        <v>0</v>
      </c>
      <c r="F15" s="95">
        <v>0</v>
      </c>
      <c r="G15" s="41">
        <v>0</v>
      </c>
      <c r="H15" s="43">
        <v>0</v>
      </c>
      <c r="I15" s="43">
        <v>0</v>
      </c>
      <c r="J15" s="75">
        <v>-821.81808000000001</v>
      </c>
      <c r="K15" s="76">
        <v>-723.94442000000004</v>
      </c>
    </row>
    <row r="16" spans="1:11" x14ac:dyDescent="0.25">
      <c r="A16" s="74" t="s">
        <v>19</v>
      </c>
      <c r="B16" s="95">
        <v>555.24853000000007</v>
      </c>
      <c r="C16" s="103">
        <v>190.63033999999999</v>
      </c>
      <c r="D16" s="102">
        <v>0</v>
      </c>
      <c r="E16" s="41">
        <v>0</v>
      </c>
      <c r="F16" s="95">
        <v>0</v>
      </c>
      <c r="G16" s="41">
        <v>95.225999999999999</v>
      </c>
      <c r="H16" s="43">
        <v>0</v>
      </c>
      <c r="I16" s="43">
        <v>95.225999999999999</v>
      </c>
      <c r="J16" s="75">
        <v>-555.24853000000007</v>
      </c>
      <c r="K16" s="76">
        <v>-95.404339999999991</v>
      </c>
    </row>
    <row r="17" spans="1:11" x14ac:dyDescent="0.25">
      <c r="A17" s="74" t="s">
        <v>20</v>
      </c>
      <c r="B17" s="95">
        <v>0</v>
      </c>
      <c r="C17" s="103">
        <v>0</v>
      </c>
      <c r="D17" s="102">
        <v>0</v>
      </c>
      <c r="E17" s="41">
        <v>0</v>
      </c>
      <c r="F17" s="95">
        <v>0</v>
      </c>
      <c r="G17" s="41">
        <v>0</v>
      </c>
      <c r="H17" s="43">
        <v>0</v>
      </c>
      <c r="I17" s="43">
        <v>0</v>
      </c>
      <c r="J17" s="75">
        <v>0</v>
      </c>
      <c r="K17" s="76">
        <v>0</v>
      </c>
    </row>
    <row r="18" spans="1:11" x14ac:dyDescent="0.25">
      <c r="A18" s="74" t="s">
        <v>21</v>
      </c>
      <c r="B18" s="95">
        <v>0</v>
      </c>
      <c r="C18" s="103">
        <v>0</v>
      </c>
      <c r="D18" s="102">
        <v>0</v>
      </c>
      <c r="E18" s="41">
        <v>0</v>
      </c>
      <c r="F18" s="95">
        <v>0</v>
      </c>
      <c r="G18" s="41">
        <v>0</v>
      </c>
      <c r="H18" s="43">
        <v>0</v>
      </c>
      <c r="I18" s="43">
        <v>0</v>
      </c>
      <c r="J18" s="75" t="s">
        <v>22</v>
      </c>
      <c r="K18" s="76" t="s">
        <v>22</v>
      </c>
    </row>
    <row r="19" spans="1:11" x14ac:dyDescent="0.25">
      <c r="A19" s="74" t="s">
        <v>23</v>
      </c>
      <c r="B19" s="95">
        <v>0</v>
      </c>
      <c r="C19" s="103">
        <v>0</v>
      </c>
      <c r="D19" s="102">
        <v>0</v>
      </c>
      <c r="E19" s="41">
        <v>0</v>
      </c>
      <c r="F19" s="95">
        <v>0</v>
      </c>
      <c r="G19" s="41">
        <v>0</v>
      </c>
      <c r="H19" s="43">
        <v>0</v>
      </c>
      <c r="I19" s="43">
        <v>0</v>
      </c>
      <c r="J19" s="75">
        <v>0</v>
      </c>
      <c r="K19" s="76">
        <v>0</v>
      </c>
    </row>
    <row r="20" spans="1:11" x14ac:dyDescent="0.25">
      <c r="A20" s="74" t="s">
        <v>24</v>
      </c>
      <c r="B20" s="95">
        <v>0</v>
      </c>
      <c r="C20" s="103">
        <v>0</v>
      </c>
      <c r="D20" s="102">
        <v>0</v>
      </c>
      <c r="E20" s="41">
        <v>0</v>
      </c>
      <c r="F20" s="95">
        <v>0</v>
      </c>
      <c r="G20" s="41">
        <v>0</v>
      </c>
      <c r="H20" s="43">
        <v>0</v>
      </c>
      <c r="I20" s="43">
        <v>0</v>
      </c>
      <c r="J20" s="112">
        <v>0</v>
      </c>
      <c r="K20" s="113">
        <v>0</v>
      </c>
    </row>
    <row r="21" spans="1:11" x14ac:dyDescent="0.25">
      <c r="A21" s="81" t="s">
        <v>25</v>
      </c>
      <c r="B21" s="96">
        <v>6818.3010099999992</v>
      </c>
      <c r="C21" s="77">
        <v>7109.0552799999987</v>
      </c>
      <c r="D21" s="77">
        <v>6104.8238000000001</v>
      </c>
      <c r="E21" s="77">
        <v>8019.07078</v>
      </c>
      <c r="F21" s="77">
        <v>69.486339999999998</v>
      </c>
      <c r="G21" s="77">
        <v>129.97280999999998</v>
      </c>
      <c r="H21" s="77">
        <v>6174.3101399999996</v>
      </c>
      <c r="I21" s="77">
        <v>8149.0435899999993</v>
      </c>
      <c r="J21" s="111">
        <v>-643.99086999999963</v>
      </c>
      <c r="K21" s="83">
        <v>1039.988309999999</v>
      </c>
    </row>
    <row r="22" spans="1:11" x14ac:dyDescent="0.25">
      <c r="A22" s="1" t="s">
        <v>26</v>
      </c>
      <c r="B22" s="1"/>
    </row>
    <row r="23" spans="1:11" x14ac:dyDescent="0.25">
      <c r="A23" s="1" t="s">
        <v>27</v>
      </c>
      <c r="B23" s="1"/>
    </row>
    <row r="24" spans="1:11" x14ac:dyDescent="0.25">
      <c r="A24" s="1" t="s">
        <v>46</v>
      </c>
      <c r="B24" s="1"/>
    </row>
    <row r="26" spans="1:11" x14ac:dyDescent="0.25">
      <c r="C26" s="55"/>
      <c r="D26" s="55"/>
      <c r="E26" s="55"/>
      <c r="F26" s="55"/>
      <c r="G26" s="55"/>
      <c r="H26" s="55"/>
      <c r="I26" s="55"/>
      <c r="J26" s="55"/>
    </row>
    <row r="27" spans="1:11" x14ac:dyDescent="0.25">
      <c r="C27" s="3"/>
      <c r="D27" s="3"/>
      <c r="E27" s="3"/>
      <c r="F27" s="3"/>
      <c r="G27" s="3"/>
      <c r="H27" s="3"/>
      <c r="I27" s="3"/>
      <c r="J27" s="3"/>
      <c r="K27" s="3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workbookViewId="0">
      <selection activeCell="I26" sqref="A1:XFD1048576"/>
    </sheetView>
  </sheetViews>
  <sheetFormatPr defaultRowHeight="15" x14ac:dyDescent="0.25"/>
  <cols>
    <col min="1" max="1" width="23.5703125" bestFit="1" customWidth="1"/>
    <col min="2" max="2" width="11.7109375" customWidth="1"/>
    <col min="3" max="3" width="10.28515625" customWidth="1"/>
    <col min="4" max="4" width="12.7109375" customWidth="1"/>
    <col min="5" max="5" width="10.7109375" bestFit="1" customWidth="1"/>
    <col min="6" max="6" width="10.7109375" customWidth="1"/>
    <col min="7" max="7" width="9.140625" bestFit="1" customWidth="1"/>
    <col min="8" max="8" width="12.140625" bestFit="1" customWidth="1"/>
    <col min="9" max="9" width="10.7109375" bestFit="1" customWidth="1"/>
  </cols>
  <sheetData>
    <row r="1" spans="1:11" x14ac:dyDescent="0.25">
      <c r="A1" s="219" t="s">
        <v>47</v>
      </c>
      <c r="B1" s="219"/>
      <c r="C1" s="219"/>
      <c r="D1" s="219"/>
      <c r="E1" s="219"/>
      <c r="F1" s="219"/>
      <c r="G1" s="219"/>
      <c r="H1" s="219"/>
      <c r="I1" s="219"/>
    </row>
    <row r="2" spans="1:11" x14ac:dyDescent="0.25">
      <c r="A2" s="219" t="s">
        <v>48</v>
      </c>
      <c r="B2" s="219"/>
      <c r="C2" s="219"/>
      <c r="D2" s="219"/>
      <c r="E2" s="219"/>
      <c r="F2" s="219"/>
      <c r="G2" s="219"/>
      <c r="H2" s="219"/>
      <c r="I2" s="219"/>
    </row>
    <row r="3" spans="1:11" x14ac:dyDescent="0.25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78"/>
      <c r="K3" s="78"/>
    </row>
    <row r="4" spans="1:11" x14ac:dyDescent="0.25">
      <c r="A4" s="9"/>
      <c r="B4" s="9"/>
      <c r="C4" s="9"/>
      <c r="D4" s="9"/>
      <c r="E4" s="9"/>
      <c r="F4" s="9"/>
      <c r="G4" s="9"/>
      <c r="H4" s="9"/>
      <c r="I4" s="12" t="s">
        <v>3</v>
      </c>
    </row>
    <row r="5" spans="1:11" x14ac:dyDescent="0.25">
      <c r="A5" s="224" t="s">
        <v>4</v>
      </c>
      <c r="B5" s="225" t="s">
        <v>5</v>
      </c>
      <c r="C5" s="226"/>
      <c r="D5" s="229" t="s">
        <v>6</v>
      </c>
      <c r="E5" s="235"/>
      <c r="F5" s="235"/>
      <c r="G5" s="235"/>
      <c r="H5" s="235"/>
      <c r="I5" s="230"/>
    </row>
    <row r="6" spans="1:11" x14ac:dyDescent="0.25">
      <c r="A6" s="224"/>
      <c r="B6" s="227"/>
      <c r="C6" s="228"/>
      <c r="D6" s="231" t="s">
        <v>8</v>
      </c>
      <c r="E6" s="236"/>
      <c r="F6" s="231" t="s">
        <v>9</v>
      </c>
      <c r="G6" s="236"/>
      <c r="H6" s="231" t="s">
        <v>10</v>
      </c>
      <c r="I6" s="236"/>
    </row>
    <row r="7" spans="1:11" x14ac:dyDescent="0.25">
      <c r="A7" s="17"/>
      <c r="B7" s="99">
        <v>45992</v>
      </c>
      <c r="C7" s="100">
        <v>45627</v>
      </c>
      <c r="D7" s="99">
        <v>45992</v>
      </c>
      <c r="E7" s="100">
        <v>45627</v>
      </c>
      <c r="F7" s="99">
        <v>45992</v>
      </c>
      <c r="G7" s="100">
        <v>45627</v>
      </c>
      <c r="H7" s="99">
        <v>45992</v>
      </c>
      <c r="I7" s="100">
        <v>45627</v>
      </c>
    </row>
    <row r="8" spans="1:11" x14ac:dyDescent="0.25">
      <c r="A8" s="87" t="s">
        <v>49</v>
      </c>
      <c r="B8" s="42">
        <v>0</v>
      </c>
      <c r="C8" s="41">
        <v>0</v>
      </c>
      <c r="D8" s="43">
        <v>546.79796999999996</v>
      </c>
      <c r="E8" s="41">
        <v>497.77658000000002</v>
      </c>
      <c r="F8" s="42">
        <v>0</v>
      </c>
      <c r="G8" s="41">
        <v>0</v>
      </c>
      <c r="H8" s="42">
        <v>546.79796999999996</v>
      </c>
      <c r="I8" s="41">
        <v>497.77658000000002</v>
      </c>
    </row>
    <row r="9" spans="1:11" x14ac:dyDescent="0.25">
      <c r="A9" s="87" t="s">
        <v>50</v>
      </c>
      <c r="B9" s="42">
        <v>279.24099999999999</v>
      </c>
      <c r="C9" s="41">
        <v>210.58767</v>
      </c>
      <c r="D9" s="43">
        <v>535.92912999999999</v>
      </c>
      <c r="E9" s="41">
        <v>902.74593999999991</v>
      </c>
      <c r="F9" s="42">
        <v>0</v>
      </c>
      <c r="G9" s="41">
        <v>95.225999999999999</v>
      </c>
      <c r="H9" s="42">
        <v>535.92912999999999</v>
      </c>
      <c r="I9" s="41">
        <v>997.9719399999999</v>
      </c>
    </row>
    <row r="10" spans="1:11" x14ac:dyDescent="0.25">
      <c r="A10" s="87" t="s">
        <v>51</v>
      </c>
      <c r="B10" s="42">
        <v>0</v>
      </c>
      <c r="C10" s="41">
        <v>0</v>
      </c>
      <c r="D10" s="43">
        <v>308.23009999999999</v>
      </c>
      <c r="E10" s="41">
        <v>215.37176000000002</v>
      </c>
      <c r="F10" s="42">
        <v>0</v>
      </c>
      <c r="G10" s="41">
        <v>0</v>
      </c>
      <c r="H10" s="42">
        <v>308.23009999999999</v>
      </c>
      <c r="I10" s="41">
        <v>215.37176000000002</v>
      </c>
    </row>
    <row r="11" spans="1:11" x14ac:dyDescent="0.25">
      <c r="A11" s="87" t="s">
        <v>52</v>
      </c>
      <c r="B11" s="42">
        <v>411.45621</v>
      </c>
      <c r="C11" s="41">
        <v>502.56490000000002</v>
      </c>
      <c r="D11" s="43">
        <v>0</v>
      </c>
      <c r="E11" s="41">
        <v>39.502650000000003</v>
      </c>
      <c r="F11" s="42">
        <v>0</v>
      </c>
      <c r="G11" s="41">
        <v>0</v>
      </c>
      <c r="H11" s="42">
        <v>0</v>
      </c>
      <c r="I11" s="41">
        <v>39.502650000000003</v>
      </c>
    </row>
    <row r="12" spans="1:11" x14ac:dyDescent="0.25">
      <c r="A12" s="87" t="s">
        <v>53</v>
      </c>
      <c r="B12" s="42">
        <v>164.71717000000001</v>
      </c>
      <c r="C12" s="41">
        <v>0</v>
      </c>
      <c r="D12" s="43">
        <v>798.24741000000006</v>
      </c>
      <c r="E12" s="41">
        <v>592.48718000000008</v>
      </c>
      <c r="F12" s="42">
        <v>0</v>
      </c>
      <c r="G12" s="41">
        <v>0</v>
      </c>
      <c r="H12" s="42">
        <v>798.24741000000006</v>
      </c>
      <c r="I12" s="41">
        <v>592.48718000000008</v>
      </c>
    </row>
    <row r="13" spans="1:11" x14ac:dyDescent="0.25">
      <c r="A13" s="87" t="s">
        <v>54</v>
      </c>
      <c r="B13" s="42">
        <v>0</v>
      </c>
      <c r="C13" s="41">
        <v>0</v>
      </c>
      <c r="D13" s="43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</row>
    <row r="14" spans="1:11" x14ac:dyDescent="0.25">
      <c r="A14" s="87" t="s">
        <v>55</v>
      </c>
      <c r="B14" s="42">
        <v>898.76028000000008</v>
      </c>
      <c r="C14" s="41">
        <v>704.84827000000007</v>
      </c>
      <c r="D14" s="43">
        <v>1456.4014499999998</v>
      </c>
      <c r="E14" s="41">
        <v>2073.0919800000001</v>
      </c>
      <c r="F14" s="42">
        <v>0</v>
      </c>
      <c r="G14" s="41">
        <v>0</v>
      </c>
      <c r="H14" s="42">
        <v>1456.4014499999998</v>
      </c>
      <c r="I14" s="41">
        <v>2073.0919800000001</v>
      </c>
    </row>
    <row r="15" spans="1:11" x14ac:dyDescent="0.25">
      <c r="A15" s="87" t="s">
        <v>56</v>
      </c>
      <c r="B15" s="42">
        <v>155.99303</v>
      </c>
      <c r="C15" s="41">
        <v>72.617609999999999</v>
      </c>
      <c r="D15" s="43">
        <v>68.207119999999989</v>
      </c>
      <c r="E15" s="41">
        <v>297.07799999999997</v>
      </c>
      <c r="F15" s="42">
        <v>0</v>
      </c>
      <c r="G15" s="41">
        <v>0</v>
      </c>
      <c r="H15" s="42">
        <v>68.207119999999989</v>
      </c>
      <c r="I15" s="41">
        <v>297.07799999999997</v>
      </c>
    </row>
    <row r="16" spans="1:11" x14ac:dyDescent="0.25">
      <c r="A16" s="87" t="s">
        <v>57</v>
      </c>
      <c r="B16" s="42">
        <v>789.84730000000002</v>
      </c>
      <c r="C16" s="41">
        <v>563.72498999999993</v>
      </c>
      <c r="D16" s="43">
        <v>77.769580000000005</v>
      </c>
      <c r="E16" s="41">
        <v>442.59300000000002</v>
      </c>
      <c r="F16" s="42">
        <v>69.486339999999998</v>
      </c>
      <c r="G16" s="41">
        <v>34.746809999999996</v>
      </c>
      <c r="H16" s="42">
        <v>147.25592</v>
      </c>
      <c r="I16" s="41">
        <v>477.33981</v>
      </c>
    </row>
    <row r="17" spans="1:10" x14ac:dyDescent="0.25">
      <c r="A17" s="87" t="s">
        <v>58</v>
      </c>
      <c r="B17" s="42">
        <v>0</v>
      </c>
      <c r="C17" s="41">
        <v>0</v>
      </c>
      <c r="D17" s="43">
        <v>0</v>
      </c>
      <c r="E17" s="41">
        <v>0</v>
      </c>
      <c r="F17" s="42">
        <v>0</v>
      </c>
      <c r="G17" s="41">
        <v>0</v>
      </c>
      <c r="H17" s="42">
        <v>0</v>
      </c>
      <c r="I17" s="41">
        <v>0</v>
      </c>
    </row>
    <row r="18" spans="1:10" x14ac:dyDescent="0.25">
      <c r="A18" s="87" t="s">
        <v>59</v>
      </c>
      <c r="B18" s="42">
        <v>28.305</v>
      </c>
      <c r="C18" s="41">
        <v>0</v>
      </c>
      <c r="D18" s="43">
        <v>397.93405000000001</v>
      </c>
      <c r="E18" s="41">
        <v>470.84399999999999</v>
      </c>
      <c r="F18" s="42">
        <v>0</v>
      </c>
      <c r="G18" s="41">
        <v>0</v>
      </c>
      <c r="H18" s="42">
        <v>397.93405000000001</v>
      </c>
      <c r="I18" s="41">
        <v>470.84399999999999</v>
      </c>
    </row>
    <row r="19" spans="1:10" x14ac:dyDescent="0.25">
      <c r="A19" s="87" t="s">
        <v>60</v>
      </c>
      <c r="B19" s="42">
        <v>4089.9810200000002</v>
      </c>
      <c r="C19" s="41">
        <v>5054.7118399999999</v>
      </c>
      <c r="D19" s="43">
        <v>1877.2038600000001</v>
      </c>
      <c r="E19" s="41">
        <v>2487.57969</v>
      </c>
      <c r="F19" s="42">
        <v>0</v>
      </c>
      <c r="G19" s="41">
        <v>0</v>
      </c>
      <c r="H19" s="42">
        <v>1877.2038600000001</v>
      </c>
      <c r="I19" s="41">
        <v>2487.57969</v>
      </c>
    </row>
    <row r="20" spans="1:10" x14ac:dyDescent="0.25">
      <c r="A20" s="87" t="s">
        <v>61</v>
      </c>
      <c r="B20" s="42">
        <v>0</v>
      </c>
      <c r="C20" s="41">
        <v>0</v>
      </c>
      <c r="D20" s="43">
        <v>38.10313</v>
      </c>
      <c r="E20" s="41">
        <v>0</v>
      </c>
      <c r="F20" s="42">
        <v>0</v>
      </c>
      <c r="G20" s="41">
        <v>0</v>
      </c>
      <c r="H20" s="42">
        <v>38.10313</v>
      </c>
      <c r="I20" s="41">
        <v>0</v>
      </c>
    </row>
    <row r="21" spans="1:10" x14ac:dyDescent="0.25">
      <c r="A21" s="87" t="s">
        <v>62</v>
      </c>
      <c r="B21" s="42">
        <v>0</v>
      </c>
      <c r="C21" s="41">
        <v>0</v>
      </c>
      <c r="D21" s="43">
        <v>0</v>
      </c>
      <c r="E21" s="41">
        <v>0</v>
      </c>
      <c r="F21" s="42">
        <v>0</v>
      </c>
      <c r="G21" s="41">
        <v>0</v>
      </c>
      <c r="H21" s="42">
        <v>0</v>
      </c>
      <c r="I21" s="41">
        <v>0</v>
      </c>
    </row>
    <row r="22" spans="1:10" x14ac:dyDescent="0.25">
      <c r="A22" s="88" t="s">
        <v>10</v>
      </c>
      <c r="B22" s="147">
        <v>6818.3010100000001</v>
      </c>
      <c r="C22" s="148">
        <v>7109.0552800000005</v>
      </c>
      <c r="D22" s="148">
        <v>6104.823800000001</v>
      </c>
      <c r="E22" s="148">
        <v>8019.07078</v>
      </c>
      <c r="F22" s="148">
        <v>69.486339999999998</v>
      </c>
      <c r="G22" s="148">
        <v>129.97280999999998</v>
      </c>
      <c r="H22" s="148">
        <v>6174.3101400000005</v>
      </c>
      <c r="I22" s="148">
        <v>8149.0435900000011</v>
      </c>
    </row>
    <row r="23" spans="1:10" x14ac:dyDescent="0.25">
      <c r="A23" s="1" t="s">
        <v>26</v>
      </c>
      <c r="B23" s="1"/>
    </row>
    <row r="24" spans="1:10" x14ac:dyDescent="0.25">
      <c r="A24" s="1" t="s">
        <v>27</v>
      </c>
      <c r="B24" s="1"/>
      <c r="C24" s="5"/>
      <c r="D24" s="5"/>
      <c r="E24" s="5"/>
      <c r="F24" s="5"/>
      <c r="G24" s="5"/>
      <c r="H24" s="5"/>
      <c r="I24" s="5"/>
    </row>
    <row r="25" spans="1:10" x14ac:dyDescent="0.25">
      <c r="C25" s="10"/>
      <c r="D25" s="10"/>
      <c r="E25" s="10"/>
      <c r="F25" s="10"/>
      <c r="G25" s="10"/>
      <c r="H25" s="10"/>
      <c r="I25" s="10"/>
      <c r="J25" s="71"/>
    </row>
    <row r="26" spans="1:10" x14ac:dyDescent="0.25">
      <c r="I26" s="149"/>
    </row>
    <row r="28" spans="1:10" x14ac:dyDescent="0.25">
      <c r="C28" s="14"/>
      <c r="D28" s="14"/>
      <c r="E28" s="14"/>
      <c r="F28" s="14"/>
      <c r="G28" s="14"/>
      <c r="H28" s="14"/>
      <c r="I28" s="14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I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55EE-1FCB-42F2-9416-B23F5FC5C10C}">
  <dimension ref="A1:L32"/>
  <sheetViews>
    <sheetView workbookViewId="0">
      <selection activeCell="I27" sqref="A1:XFD1048576"/>
    </sheetView>
  </sheetViews>
  <sheetFormatPr defaultRowHeight="15" x14ac:dyDescent="0.25"/>
  <cols>
    <col min="1" max="1" width="44.28515625" customWidth="1"/>
    <col min="2" max="2" width="10.5703125" bestFit="1" customWidth="1"/>
    <col min="3" max="3" width="14.28515625" bestFit="1" customWidth="1"/>
    <col min="4" max="4" width="7.28515625" customWidth="1"/>
    <col min="5" max="5" width="10.5703125" bestFit="1" customWidth="1"/>
    <col min="6" max="6" width="14.28515625" bestFit="1" customWidth="1"/>
    <col min="7" max="7" width="6.85546875" customWidth="1"/>
    <col min="8" max="8" width="9.5703125" bestFit="1" customWidth="1"/>
    <col min="9" max="10" width="14.28515625" bestFit="1" customWidth="1"/>
    <col min="11" max="11" width="15.28515625" bestFit="1" customWidth="1"/>
    <col min="12" max="12" width="14.28515625" bestFit="1" customWidth="1"/>
  </cols>
  <sheetData>
    <row r="1" spans="1:12" x14ac:dyDescent="0.25">
      <c r="A1" s="219" t="s">
        <v>63</v>
      </c>
      <c r="B1" s="219"/>
      <c r="C1" s="219"/>
      <c r="D1" s="219"/>
      <c r="E1" s="219"/>
    </row>
    <row r="2" spans="1:12" x14ac:dyDescent="0.25">
      <c r="A2" s="237" t="s">
        <v>64</v>
      </c>
      <c r="B2" s="237"/>
      <c r="C2" s="237"/>
      <c r="D2" s="237"/>
      <c r="E2" s="237"/>
    </row>
    <row r="3" spans="1:12" x14ac:dyDescent="0.25">
      <c r="A3" s="219" t="s">
        <v>2</v>
      </c>
      <c r="B3" s="219"/>
      <c r="C3" s="219"/>
      <c r="D3" s="219"/>
      <c r="E3" s="219"/>
    </row>
    <row r="6" spans="1:12" x14ac:dyDescent="0.25">
      <c r="A6" s="224" t="s">
        <v>65</v>
      </c>
      <c r="B6" s="224"/>
      <c r="C6" s="224"/>
      <c r="D6" s="224"/>
      <c r="E6" s="224"/>
      <c r="F6" s="224"/>
      <c r="G6" s="224"/>
    </row>
    <row r="7" spans="1:12" x14ac:dyDescent="0.25">
      <c r="A7" s="88"/>
      <c r="B7" s="224">
        <v>2025</v>
      </c>
      <c r="C7" s="224"/>
      <c r="D7" s="224"/>
      <c r="E7" s="224">
        <v>2024</v>
      </c>
      <c r="F7" s="224"/>
      <c r="G7" s="224"/>
    </row>
    <row r="8" spans="1:12" x14ac:dyDescent="0.25">
      <c r="A8" s="238" t="s">
        <v>66</v>
      </c>
      <c r="B8" s="240" t="s">
        <v>67</v>
      </c>
      <c r="C8" s="240" t="s">
        <v>68</v>
      </c>
      <c r="D8" s="218" t="s">
        <v>69</v>
      </c>
      <c r="E8" s="240" t="s">
        <v>67</v>
      </c>
      <c r="F8" s="240" t="s">
        <v>68</v>
      </c>
      <c r="G8" s="218" t="s">
        <v>69</v>
      </c>
    </row>
    <row r="9" spans="1:12" x14ac:dyDescent="0.25">
      <c r="A9" s="239"/>
      <c r="B9" s="240"/>
      <c r="C9" s="240"/>
      <c r="D9" s="218"/>
      <c r="E9" s="240"/>
      <c r="F9" s="240"/>
      <c r="G9" s="218"/>
    </row>
    <row r="10" spans="1:12" ht="15.75" x14ac:dyDescent="0.25">
      <c r="A10" s="156" t="s">
        <v>70</v>
      </c>
      <c r="B10" s="157">
        <v>1943.7640624999999</v>
      </c>
      <c r="C10" s="157">
        <v>2486.6508799999997</v>
      </c>
      <c r="D10" s="158">
        <v>13.73762597893081</v>
      </c>
      <c r="E10" s="157">
        <v>42987.116624999995</v>
      </c>
      <c r="F10" s="157">
        <v>52375.74353</v>
      </c>
      <c r="G10" s="158">
        <v>73.991156036202369</v>
      </c>
      <c r="I10" s="141"/>
      <c r="J10" s="141"/>
      <c r="K10" s="141"/>
      <c r="L10" s="141"/>
    </row>
    <row r="11" spans="1:12" ht="15.75" x14ac:dyDescent="0.25">
      <c r="A11" s="159" t="s">
        <v>71</v>
      </c>
      <c r="B11" s="157">
        <v>9145.4128149068783</v>
      </c>
      <c r="C11" s="157">
        <v>9026.5201199999992</v>
      </c>
      <c r="D11" s="158">
        <v>49.867457590127671</v>
      </c>
      <c r="E11" s="157">
        <v>6680.171639556931</v>
      </c>
      <c r="F11" s="157">
        <v>6610.5072</v>
      </c>
      <c r="G11" s="158">
        <v>9.3386563463959149</v>
      </c>
      <c r="I11" s="141"/>
      <c r="J11" s="141"/>
      <c r="K11" s="141"/>
      <c r="L11" s="141"/>
    </row>
    <row r="12" spans="1:12" ht="15.75" x14ac:dyDescent="0.25">
      <c r="A12" s="159" t="s">
        <v>72</v>
      </c>
      <c r="B12" s="157">
        <v>183.67000000000002</v>
      </c>
      <c r="C12" s="157">
        <v>3324.1306449999997</v>
      </c>
      <c r="D12" s="158"/>
      <c r="E12" s="157">
        <v>189.45051000000001</v>
      </c>
      <c r="F12" s="157">
        <v>3641.4704749999996</v>
      </c>
      <c r="G12" s="158"/>
      <c r="H12" s="70"/>
    </row>
    <row r="13" spans="1:12" x14ac:dyDescent="0.25">
      <c r="A13" s="160" t="s">
        <v>73</v>
      </c>
      <c r="B13" s="141">
        <v>0</v>
      </c>
      <c r="C13" s="141">
        <v>0</v>
      </c>
      <c r="D13" s="137">
        <v>0</v>
      </c>
      <c r="E13" s="141">
        <v>0</v>
      </c>
      <c r="F13" s="141">
        <v>0</v>
      </c>
      <c r="G13" s="137">
        <v>0</v>
      </c>
    </row>
    <row r="14" spans="1:12" x14ac:dyDescent="0.25">
      <c r="A14" s="160" t="s">
        <v>74</v>
      </c>
      <c r="B14" s="141">
        <v>0.63</v>
      </c>
      <c r="C14" s="141">
        <v>25.420500000000001</v>
      </c>
      <c r="D14" s="137">
        <v>0.14043681161925342</v>
      </c>
      <c r="E14" s="141">
        <v>0</v>
      </c>
      <c r="F14" s="141">
        <v>0</v>
      </c>
      <c r="G14" s="137">
        <v>0</v>
      </c>
    </row>
    <row r="15" spans="1:12" x14ac:dyDescent="0.25">
      <c r="A15" s="160" t="s">
        <v>75</v>
      </c>
      <c r="B15" s="141">
        <v>59.32</v>
      </c>
      <c r="C15" s="141">
        <v>2036.0730700000001</v>
      </c>
      <c r="D15" s="137">
        <v>11.248386545293169</v>
      </c>
      <c r="E15" s="141">
        <v>64.319999999999993</v>
      </c>
      <c r="F15" s="141">
        <v>2371.7354700000001</v>
      </c>
      <c r="G15" s="137">
        <v>3.3505481241874744</v>
      </c>
      <c r="I15" s="141"/>
      <c r="J15" s="141"/>
      <c r="K15" s="141"/>
      <c r="L15" s="141"/>
    </row>
    <row r="16" spans="1:12" x14ac:dyDescent="0.25">
      <c r="A16" s="160" t="s">
        <v>76</v>
      </c>
      <c r="B16" s="141">
        <v>0.12</v>
      </c>
      <c r="C16" s="141">
        <v>1.174185</v>
      </c>
      <c r="D16" s="137">
        <v>6.4868432033655153E-3</v>
      </c>
      <c r="E16" s="141">
        <v>1.72</v>
      </c>
      <c r="F16" s="141">
        <v>16.376844999999999</v>
      </c>
      <c r="G16" s="137">
        <v>2.3135551156073499E-2</v>
      </c>
      <c r="I16" s="141"/>
      <c r="J16" s="141"/>
      <c r="K16" s="141"/>
      <c r="L16" s="141"/>
    </row>
    <row r="17" spans="1:12" x14ac:dyDescent="0.25">
      <c r="A17" s="160" t="s">
        <v>77</v>
      </c>
      <c r="B17" s="141">
        <v>48.6</v>
      </c>
      <c r="C17" s="141">
        <v>209.68885999999998</v>
      </c>
      <c r="D17" s="137">
        <v>1.1584364953669675</v>
      </c>
      <c r="E17" s="141">
        <v>46.910510000000002</v>
      </c>
      <c r="F17" s="141">
        <v>159.31834000000001</v>
      </c>
      <c r="G17" s="137">
        <v>0.22506884599388408</v>
      </c>
      <c r="I17" s="141"/>
      <c r="J17" s="141"/>
      <c r="K17" s="141"/>
      <c r="L17" s="141"/>
    </row>
    <row r="18" spans="1:12" x14ac:dyDescent="0.25">
      <c r="A18" s="160" t="s">
        <v>78</v>
      </c>
      <c r="B18" s="141">
        <v>75</v>
      </c>
      <c r="C18" s="141">
        <v>1051.77403</v>
      </c>
      <c r="D18" s="137">
        <v>5.8105777351795984</v>
      </c>
      <c r="E18" s="141">
        <v>76.5</v>
      </c>
      <c r="F18" s="141">
        <v>1094.03982</v>
      </c>
      <c r="G18" s="137">
        <v>1.5455488662432504</v>
      </c>
      <c r="K18" s="141"/>
      <c r="L18" s="141"/>
    </row>
    <row r="19" spans="1:12" ht="15.75" x14ac:dyDescent="0.25">
      <c r="A19" s="161" t="s">
        <v>79</v>
      </c>
      <c r="B19" s="157">
        <v>34.21</v>
      </c>
      <c r="C19" s="157">
        <v>1974.9724800000001</v>
      </c>
      <c r="D19" s="158"/>
      <c r="E19" s="157">
        <v>44.33</v>
      </c>
      <c r="F19" s="157">
        <v>3135.3622300000002</v>
      </c>
      <c r="G19" s="158"/>
      <c r="I19" s="70"/>
    </row>
    <row r="20" spans="1:12" x14ac:dyDescent="0.25">
      <c r="A20" s="160" t="s">
        <v>80</v>
      </c>
      <c r="B20" s="141">
        <v>26.565000000000001</v>
      </c>
      <c r="C20" s="141">
        <v>1539.4817</v>
      </c>
      <c r="D20" s="137">
        <v>8.504942919855548</v>
      </c>
      <c r="E20" s="141">
        <v>44.33</v>
      </c>
      <c r="F20" s="141">
        <v>3135.3622300000002</v>
      </c>
      <c r="G20" s="137">
        <v>4.4293228191990393</v>
      </c>
      <c r="I20" s="141"/>
      <c r="J20" s="141"/>
      <c r="K20" s="141"/>
      <c r="L20" s="141"/>
    </row>
    <row r="21" spans="1:12" x14ac:dyDescent="0.25">
      <c r="A21" s="160" t="s">
        <v>81</v>
      </c>
      <c r="B21" s="141">
        <v>7.6449999999999996</v>
      </c>
      <c r="C21" s="141">
        <v>435.49078000000003</v>
      </c>
      <c r="D21" s="137">
        <v>2.4058903889688139</v>
      </c>
      <c r="E21" s="141">
        <v>0</v>
      </c>
      <c r="F21" s="141">
        <v>0</v>
      </c>
      <c r="G21" s="137">
        <v>0</v>
      </c>
      <c r="I21" s="141"/>
      <c r="J21" s="141"/>
      <c r="K21" s="141"/>
      <c r="L21" s="141"/>
    </row>
    <row r="22" spans="1:12" ht="15.75" x14ac:dyDescent="0.25">
      <c r="A22" s="161" t="s">
        <v>82</v>
      </c>
      <c r="B22" s="157">
        <v>4487.3100000000004</v>
      </c>
      <c r="C22" s="157">
        <v>1254.2641799999999</v>
      </c>
      <c r="D22" s="158">
        <v>6.9292446005168014</v>
      </c>
      <c r="E22" s="157">
        <v>8031.5559999999996</v>
      </c>
      <c r="F22" s="157">
        <v>2242.2325299999998</v>
      </c>
      <c r="G22" s="158">
        <v>3.1675994614119567</v>
      </c>
      <c r="J22" s="141"/>
      <c r="K22" s="141"/>
      <c r="L22" s="141"/>
    </row>
    <row r="23" spans="1:12" ht="15.75" x14ac:dyDescent="0.25">
      <c r="A23" s="162" t="s">
        <v>83</v>
      </c>
      <c r="B23" s="163">
        <v>25.436705000000003</v>
      </c>
      <c r="C23" s="164">
        <v>34.484999999999999</v>
      </c>
      <c r="D23" s="158">
        <v>0.19051409093802063</v>
      </c>
      <c r="E23" s="164">
        <v>1755.0034660000001</v>
      </c>
      <c r="F23" s="164">
        <v>2781.1757400000001</v>
      </c>
      <c r="G23" s="158">
        <v>3.9289639492100319</v>
      </c>
      <c r="I23" s="141"/>
      <c r="J23" s="141"/>
    </row>
    <row r="24" spans="1:12" ht="15.75" x14ac:dyDescent="0.25">
      <c r="A24" s="165" t="s">
        <v>84</v>
      </c>
      <c r="B24" s="40"/>
      <c r="C24" s="166">
        <v>18101.023304999995</v>
      </c>
      <c r="D24" s="167">
        <v>100.00000000000001</v>
      </c>
      <c r="E24" s="168"/>
      <c r="F24" s="166">
        <v>70786.491705000008</v>
      </c>
      <c r="G24" s="167">
        <v>99.999999999999986</v>
      </c>
    </row>
    <row r="25" spans="1:12" x14ac:dyDescent="0.25">
      <c r="A25" s="89"/>
      <c r="B25" s="169"/>
      <c r="C25" s="170"/>
      <c r="D25" s="171"/>
      <c r="E25" s="169"/>
      <c r="F25" s="170"/>
      <c r="G25" s="171"/>
    </row>
    <row r="26" spans="1:12" ht="15.75" x14ac:dyDescent="0.25">
      <c r="A26" s="172" t="s">
        <v>85</v>
      </c>
      <c r="B26" s="173"/>
      <c r="C26" s="174">
        <v>6397.1151100000016</v>
      </c>
      <c r="D26" s="175"/>
      <c r="E26" s="173"/>
      <c r="F26" s="174">
        <v>6260.9166399999995</v>
      </c>
      <c r="G26" s="176"/>
    </row>
    <row r="27" spans="1:12" ht="15.75" x14ac:dyDescent="0.25">
      <c r="A27" s="177" t="s">
        <v>86</v>
      </c>
      <c r="B27" s="178"/>
      <c r="C27" s="179">
        <v>24498.138414999998</v>
      </c>
      <c r="D27" s="180"/>
      <c r="E27" s="181"/>
      <c r="F27" s="179">
        <v>77047.408345000003</v>
      </c>
      <c r="G27" s="180"/>
    </row>
    <row r="28" spans="1:12" x14ac:dyDescent="0.25">
      <c r="A28" s="182" t="s">
        <v>87</v>
      </c>
    </row>
    <row r="29" spans="1:12" x14ac:dyDescent="0.25">
      <c r="A29" s="182" t="s">
        <v>88</v>
      </c>
    </row>
    <row r="32" spans="1:12" x14ac:dyDescent="0.25">
      <c r="C32" s="70"/>
      <c r="D32" s="70"/>
    </row>
  </sheetData>
  <mergeCells count="13">
    <mergeCell ref="G8:G9"/>
    <mergeCell ref="A8:A9"/>
    <mergeCell ref="B8:B9"/>
    <mergeCell ref="C8:C9"/>
    <mergeCell ref="D8:D9"/>
    <mergeCell ref="E8:E9"/>
    <mergeCell ref="F8:F9"/>
    <mergeCell ref="A1:E1"/>
    <mergeCell ref="A2:E2"/>
    <mergeCell ref="A3:E3"/>
    <mergeCell ref="A6:G6"/>
    <mergeCell ref="B7:D7"/>
    <mergeCell ref="E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FB7E-240C-4205-B4E4-B99EF6FC4858}">
  <dimension ref="A1:H31"/>
  <sheetViews>
    <sheetView workbookViewId="0">
      <selection activeCell="J26" sqref="A1:XFD1048576"/>
    </sheetView>
  </sheetViews>
  <sheetFormatPr defaultRowHeight="15" x14ac:dyDescent="0.25"/>
  <cols>
    <col min="1" max="1" width="36.28515625" customWidth="1"/>
    <col min="2" max="2" width="11.5703125" bestFit="1" customWidth="1"/>
    <col min="3" max="3" width="15.28515625" bestFit="1" customWidth="1"/>
    <col min="4" max="4" width="15.42578125" bestFit="1" customWidth="1"/>
    <col min="5" max="6" width="15.28515625" bestFit="1" customWidth="1"/>
  </cols>
  <sheetData>
    <row r="1" spans="1:7" x14ac:dyDescent="0.25">
      <c r="B1" s="219" t="s">
        <v>63</v>
      </c>
      <c r="C1" s="219"/>
      <c r="D1" s="219"/>
      <c r="E1" s="78"/>
      <c r="F1" s="78"/>
    </row>
    <row r="2" spans="1:7" ht="15" customHeight="1" x14ac:dyDescent="0.25">
      <c r="A2" s="237" t="s">
        <v>64</v>
      </c>
      <c r="B2" s="237"/>
      <c r="C2" s="237"/>
      <c r="D2" s="237"/>
      <c r="E2" s="237"/>
      <c r="F2" s="237"/>
      <c r="G2" s="237"/>
    </row>
    <row r="3" spans="1:7" x14ac:dyDescent="0.25">
      <c r="A3" s="219" t="s">
        <v>89</v>
      </c>
      <c r="B3" s="219"/>
      <c r="C3" s="219"/>
      <c r="D3" s="219"/>
      <c r="E3" s="219"/>
      <c r="F3" s="219"/>
    </row>
    <row r="5" spans="1:7" x14ac:dyDescent="0.25">
      <c r="A5" s="229" t="s">
        <v>90</v>
      </c>
      <c r="B5" s="235"/>
      <c r="C5" s="235"/>
      <c r="D5" s="235"/>
      <c r="E5" s="235"/>
      <c r="F5" s="235"/>
      <c r="G5" s="230"/>
    </row>
    <row r="6" spans="1:7" x14ac:dyDescent="0.25">
      <c r="A6" s="181"/>
      <c r="B6" s="229">
        <v>2025</v>
      </c>
      <c r="C6" s="235"/>
      <c r="D6" s="230"/>
      <c r="E6" s="229">
        <v>2024</v>
      </c>
      <c r="F6" s="235"/>
      <c r="G6" s="230"/>
    </row>
    <row r="7" spans="1:7" x14ac:dyDescent="0.25">
      <c r="A7" s="238" t="s">
        <v>66</v>
      </c>
      <c r="B7" s="240" t="s">
        <v>67</v>
      </c>
      <c r="C7" s="240" t="s">
        <v>68</v>
      </c>
      <c r="D7" s="218" t="s">
        <v>69</v>
      </c>
      <c r="E7" s="240" t="s">
        <v>67</v>
      </c>
      <c r="F7" s="240" t="s">
        <v>68</v>
      </c>
      <c r="G7" s="218" t="s">
        <v>69</v>
      </c>
    </row>
    <row r="8" spans="1:7" x14ac:dyDescent="0.25">
      <c r="A8" s="239"/>
      <c r="B8" s="240"/>
      <c r="C8" s="240"/>
      <c r="D8" s="218"/>
      <c r="E8" s="240"/>
      <c r="F8" s="240"/>
      <c r="G8" s="218"/>
    </row>
    <row r="9" spans="1:7" ht="15.75" x14ac:dyDescent="0.25">
      <c r="A9" s="156" t="s">
        <v>70</v>
      </c>
      <c r="B9" s="183">
        <v>100568.72939955357</v>
      </c>
      <c r="C9" s="184">
        <v>113650.64502</v>
      </c>
      <c r="D9" s="67">
        <v>37.586073441057358</v>
      </c>
      <c r="E9" s="157">
        <v>139681.46425758928</v>
      </c>
      <c r="F9" s="157">
        <v>182253.83431999999</v>
      </c>
      <c r="G9" s="158">
        <v>48.379960709972146</v>
      </c>
    </row>
    <row r="10" spans="1:7" ht="15.75" x14ac:dyDescent="0.25">
      <c r="A10" s="159" t="s">
        <v>71</v>
      </c>
      <c r="B10" s="185">
        <v>92022.567780388461</v>
      </c>
      <c r="C10" s="186">
        <v>90968.467642000003</v>
      </c>
      <c r="D10" s="67">
        <v>30.084717117188099</v>
      </c>
      <c r="E10" s="157">
        <v>85095.09746396204</v>
      </c>
      <c r="F10" s="157">
        <v>84037.592860000004</v>
      </c>
      <c r="G10" s="158">
        <v>22.30809275369673</v>
      </c>
    </row>
    <row r="11" spans="1:7" ht="15.75" x14ac:dyDescent="0.25">
      <c r="A11" s="159" t="s">
        <v>72</v>
      </c>
      <c r="B11" s="157">
        <v>2486.7169199999998</v>
      </c>
      <c r="C11" s="157">
        <v>46381.331984999997</v>
      </c>
      <c r="D11" s="187"/>
      <c r="E11" s="157">
        <v>2103.4794670000001</v>
      </c>
      <c r="F11" s="157">
        <v>37134.399510999996</v>
      </c>
      <c r="G11" s="158"/>
    </row>
    <row r="12" spans="1:7" x14ac:dyDescent="0.25">
      <c r="A12" s="160" t="s">
        <v>73</v>
      </c>
      <c r="B12" s="134">
        <v>41.506999999999998</v>
      </c>
      <c r="C12" s="136">
        <v>278.48701</v>
      </c>
      <c r="D12" s="188">
        <v>9.2100077464571134E-2</v>
      </c>
      <c r="E12" s="141">
        <v>0</v>
      </c>
      <c r="F12" s="141">
        <v>0</v>
      </c>
      <c r="G12" s="137">
        <v>0</v>
      </c>
    </row>
    <row r="13" spans="1:7" x14ac:dyDescent="0.25">
      <c r="A13" s="160" t="s">
        <v>74</v>
      </c>
      <c r="B13" s="134">
        <v>18.317919999999997</v>
      </c>
      <c r="C13" s="136">
        <v>104.35334</v>
      </c>
      <c r="D13" s="188">
        <v>3.451130700023218E-2</v>
      </c>
      <c r="E13" s="141">
        <v>0.72</v>
      </c>
      <c r="F13" s="141">
        <v>29.052</v>
      </c>
      <c r="G13" s="137">
        <v>7.7119618568807884E-3</v>
      </c>
    </row>
    <row r="14" spans="1:7" x14ac:dyDescent="0.25">
      <c r="A14" s="160" t="s">
        <v>75</v>
      </c>
      <c r="B14" s="134">
        <v>678.61526000000003</v>
      </c>
      <c r="C14" s="136">
        <v>23576.923769000001</v>
      </c>
      <c r="D14" s="188">
        <v>7.7972631667853678</v>
      </c>
      <c r="E14" s="141">
        <v>547.4294470000001</v>
      </c>
      <c r="F14" s="141">
        <v>19244.820467000001</v>
      </c>
      <c r="G14" s="137">
        <v>5.1086094376987035</v>
      </c>
    </row>
    <row r="15" spans="1:7" x14ac:dyDescent="0.25">
      <c r="A15" s="160" t="s">
        <v>76</v>
      </c>
      <c r="B15" s="134">
        <v>296.35073999999997</v>
      </c>
      <c r="C15" s="136">
        <v>5854.3159560000004</v>
      </c>
      <c r="D15" s="188">
        <v>1.9361152717668046</v>
      </c>
      <c r="E15" s="141">
        <v>147.12961999999999</v>
      </c>
      <c r="F15" s="141">
        <v>2492.5948189999999</v>
      </c>
      <c r="G15" s="137">
        <v>0.66166860005461492</v>
      </c>
    </row>
    <row r="16" spans="1:7" x14ac:dyDescent="0.25">
      <c r="A16" s="160" t="s">
        <v>77</v>
      </c>
      <c r="B16" s="141">
        <v>452.37553000000003</v>
      </c>
      <c r="C16" s="141">
        <v>2104.7377099999999</v>
      </c>
      <c r="D16" s="188">
        <v>0.69607019061177766</v>
      </c>
      <c r="E16" s="141">
        <v>456.00040000000001</v>
      </c>
      <c r="F16" s="136">
        <v>2002.77144</v>
      </c>
      <c r="G16" s="137">
        <v>0.53164315549119545</v>
      </c>
    </row>
    <row r="17" spans="1:8" x14ac:dyDescent="0.25">
      <c r="A17" s="160" t="s">
        <v>78</v>
      </c>
      <c r="B17" s="141">
        <v>999.55047000000002</v>
      </c>
      <c r="C17" s="141">
        <v>14462.5142</v>
      </c>
      <c r="D17" s="188">
        <v>4.7829831565661172</v>
      </c>
      <c r="E17" s="134">
        <v>952.2</v>
      </c>
      <c r="F17" s="136">
        <v>13365.160785</v>
      </c>
      <c r="G17" s="137">
        <v>3.5478318251755092</v>
      </c>
    </row>
    <row r="18" spans="1:8" ht="15.75" x14ac:dyDescent="0.25">
      <c r="A18" s="161" t="s">
        <v>91</v>
      </c>
      <c r="B18" s="157">
        <v>492.69052600000003</v>
      </c>
      <c r="C18" s="157">
        <v>30355.037320000003</v>
      </c>
      <c r="D18" s="187"/>
      <c r="E18" s="157">
        <v>506.82499999999999</v>
      </c>
      <c r="F18" s="186">
        <v>33477.118119999999</v>
      </c>
      <c r="G18" s="158"/>
    </row>
    <row r="19" spans="1:8" x14ac:dyDescent="0.25">
      <c r="A19" s="160" t="s">
        <v>80</v>
      </c>
      <c r="B19" s="189">
        <v>436.09500000000003</v>
      </c>
      <c r="C19" s="189">
        <v>27830.398390000002</v>
      </c>
      <c r="D19" s="188">
        <v>9.20395478262658</v>
      </c>
      <c r="E19" s="190">
        <v>445.88499999999999</v>
      </c>
      <c r="F19" s="191">
        <v>30677.778890000001</v>
      </c>
      <c r="G19" s="137">
        <v>8.1435309325864882</v>
      </c>
    </row>
    <row r="20" spans="1:8" x14ac:dyDescent="0.25">
      <c r="A20" s="160" t="s">
        <v>81</v>
      </c>
      <c r="B20" s="189">
        <v>56.595526</v>
      </c>
      <c r="C20" s="189">
        <v>2524.6389300000001</v>
      </c>
      <c r="D20" s="188">
        <v>0.83493819342981923</v>
      </c>
      <c r="E20" s="190">
        <v>60.94</v>
      </c>
      <c r="F20" s="191">
        <v>2799.33923</v>
      </c>
      <c r="G20" s="137">
        <v>0.74309504909231849</v>
      </c>
    </row>
    <row r="21" spans="1:8" ht="15.75" x14ac:dyDescent="0.25">
      <c r="A21" s="161" t="s">
        <v>82</v>
      </c>
      <c r="B21" s="157">
        <v>42265.74265</v>
      </c>
      <c r="C21" s="157">
        <v>11019.77159</v>
      </c>
      <c r="D21" s="67">
        <v>3.6444134937600152</v>
      </c>
      <c r="E21" s="185">
        <v>50189.601000000002</v>
      </c>
      <c r="F21" s="186">
        <v>14936.97357</v>
      </c>
      <c r="G21" s="158">
        <v>3.9650753968427805</v>
      </c>
    </row>
    <row r="22" spans="1:8" ht="15.75" x14ac:dyDescent="0.25">
      <c r="A22" s="162" t="s">
        <v>83</v>
      </c>
      <c r="B22" s="163">
        <v>12938.066075999999</v>
      </c>
      <c r="C22" s="164">
        <v>9999.0958100000007</v>
      </c>
      <c r="D22" s="67">
        <v>3.3068598017432436</v>
      </c>
      <c r="E22" s="163">
        <v>14856.178897</v>
      </c>
      <c r="F22" s="186">
        <v>24873.56308</v>
      </c>
      <c r="G22" s="192">
        <v>6.6027801775326385</v>
      </c>
    </row>
    <row r="23" spans="1:8" ht="15.75" x14ac:dyDescent="0.25">
      <c r="A23" s="165" t="s">
        <v>84</v>
      </c>
      <c r="B23" s="40"/>
      <c r="C23" s="166">
        <v>302374.34936700005</v>
      </c>
      <c r="D23" s="193">
        <v>99.999999999999986</v>
      </c>
      <c r="E23" s="194"/>
      <c r="F23" s="195">
        <v>376713.48146099999</v>
      </c>
      <c r="G23" s="158">
        <v>100</v>
      </c>
      <c r="H23" s="78"/>
    </row>
    <row r="24" spans="1:8" x14ac:dyDescent="0.25">
      <c r="A24" s="89"/>
      <c r="B24" s="169"/>
      <c r="C24" s="170"/>
      <c r="D24" s="170"/>
      <c r="E24" s="169"/>
      <c r="F24" s="196"/>
      <c r="G24" s="171"/>
    </row>
    <row r="25" spans="1:8" ht="15.75" x14ac:dyDescent="0.25">
      <c r="A25" s="172" t="s">
        <v>85</v>
      </c>
      <c r="B25" s="173"/>
      <c r="C25" s="174">
        <v>87607.36169999995</v>
      </c>
      <c r="D25" s="175"/>
      <c r="E25" s="197"/>
      <c r="F25" s="174">
        <v>87517.398109999995</v>
      </c>
      <c r="G25" s="176"/>
    </row>
    <row r="26" spans="1:8" ht="15.75" x14ac:dyDescent="0.25">
      <c r="A26" s="177" t="s">
        <v>86</v>
      </c>
      <c r="B26" s="178"/>
      <c r="C26" s="179">
        <v>389981.711067</v>
      </c>
      <c r="D26" s="179"/>
      <c r="E26" s="181"/>
      <c r="F26" s="179">
        <v>464230.879571</v>
      </c>
      <c r="G26" s="180"/>
    </row>
    <row r="27" spans="1:8" x14ac:dyDescent="0.25">
      <c r="A27" s="182" t="s">
        <v>92</v>
      </c>
    </row>
    <row r="28" spans="1:8" x14ac:dyDescent="0.25">
      <c r="A28" s="182" t="s">
        <v>93</v>
      </c>
    </row>
    <row r="30" spans="1:8" x14ac:dyDescent="0.25">
      <c r="D30" s="141"/>
      <c r="E30" s="141"/>
    </row>
    <row r="31" spans="1:8" x14ac:dyDescent="0.25">
      <c r="C31" s="141"/>
      <c r="D31" s="141"/>
    </row>
  </sheetData>
  <mergeCells count="13">
    <mergeCell ref="G7:G8"/>
    <mergeCell ref="A7:A8"/>
    <mergeCell ref="B7:B8"/>
    <mergeCell ref="C7:C8"/>
    <mergeCell ref="D7:D8"/>
    <mergeCell ref="E7:E8"/>
    <mergeCell ref="F7:F8"/>
    <mergeCell ref="B1:D1"/>
    <mergeCell ref="A2:G2"/>
    <mergeCell ref="A3:F3"/>
    <mergeCell ref="A5:G5"/>
    <mergeCell ref="B6:D6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0D9D-A037-4252-B50A-083BAEA05E06}">
  <dimension ref="A1:I34"/>
  <sheetViews>
    <sheetView workbookViewId="0">
      <selection activeCell="G26" sqref="A1:XFD1048576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6" max="6" width="9.5703125" bestFit="1" customWidth="1"/>
    <col min="7" max="9" width="10.5703125" bestFit="1" customWidth="1"/>
  </cols>
  <sheetData>
    <row r="1" spans="1:7" x14ac:dyDescent="0.25">
      <c r="A1" s="219" t="s">
        <v>94</v>
      </c>
      <c r="B1" s="219"/>
      <c r="C1" s="219"/>
      <c r="D1" s="219"/>
      <c r="E1" s="219"/>
    </row>
    <row r="2" spans="1:7" x14ac:dyDescent="0.25">
      <c r="A2" s="219" t="s">
        <v>95</v>
      </c>
      <c r="B2" s="219"/>
      <c r="C2" s="219"/>
      <c r="D2" s="219"/>
      <c r="E2" s="219"/>
    </row>
    <row r="3" spans="1:7" x14ac:dyDescent="0.25">
      <c r="A3" s="219" t="s">
        <v>2</v>
      </c>
      <c r="B3" s="219"/>
      <c r="C3" s="219"/>
      <c r="D3" s="219"/>
      <c r="E3" s="219"/>
    </row>
    <row r="5" spans="1:7" x14ac:dyDescent="0.25">
      <c r="A5" s="229" t="s">
        <v>65</v>
      </c>
      <c r="B5" s="235"/>
      <c r="C5" s="235"/>
      <c r="D5" s="235"/>
      <c r="E5" s="230"/>
    </row>
    <row r="6" spans="1:7" x14ac:dyDescent="0.25">
      <c r="A6" s="198"/>
      <c r="B6" s="229">
        <v>2025</v>
      </c>
      <c r="C6" s="230"/>
      <c r="D6" s="229">
        <v>2024</v>
      </c>
      <c r="E6" s="230"/>
    </row>
    <row r="7" spans="1:7" x14ac:dyDescent="0.25">
      <c r="A7" s="241" t="s">
        <v>66</v>
      </c>
      <c r="B7" s="240" t="s">
        <v>67</v>
      </c>
      <c r="C7" s="243" t="s">
        <v>68</v>
      </c>
      <c r="D7" s="240" t="s">
        <v>67</v>
      </c>
      <c r="E7" s="243" t="s">
        <v>68</v>
      </c>
    </row>
    <row r="8" spans="1:7" x14ac:dyDescent="0.25">
      <c r="A8" s="242"/>
      <c r="B8" s="240"/>
      <c r="C8" s="243"/>
      <c r="D8" s="240"/>
      <c r="E8" s="243"/>
    </row>
    <row r="9" spans="1:7" ht="15.75" x14ac:dyDescent="0.25">
      <c r="A9" s="199" t="s">
        <v>96</v>
      </c>
      <c r="B9" s="157">
        <v>79.864080000000001</v>
      </c>
      <c r="C9" s="157">
        <v>340.26348999999999</v>
      </c>
      <c r="D9" s="183">
        <v>142.48723000000001</v>
      </c>
      <c r="E9" s="200">
        <v>518.67982000000006</v>
      </c>
    </row>
    <row r="10" spans="1:7" ht="15.75" x14ac:dyDescent="0.25">
      <c r="A10" s="201" t="s">
        <v>97</v>
      </c>
      <c r="B10" s="157">
        <v>58.508749999999999</v>
      </c>
      <c r="C10" s="157">
        <v>142.11046999999999</v>
      </c>
      <c r="D10" s="185">
        <v>0</v>
      </c>
      <c r="E10" s="202">
        <v>0</v>
      </c>
    </row>
    <row r="11" spans="1:7" ht="15.75" x14ac:dyDescent="0.25">
      <c r="A11" s="201" t="s">
        <v>98</v>
      </c>
      <c r="B11" s="157">
        <v>405.35599999999999</v>
      </c>
      <c r="C11" s="157">
        <v>223.52326000000002</v>
      </c>
      <c r="D11" s="185">
        <v>250.404</v>
      </c>
      <c r="E11" s="202">
        <v>144.75077999999999</v>
      </c>
    </row>
    <row r="12" spans="1:7" ht="15.75" x14ac:dyDescent="0.25">
      <c r="A12" s="203" t="s">
        <v>99</v>
      </c>
      <c r="B12" s="157">
        <v>41.978000000000002</v>
      </c>
      <c r="C12" s="157">
        <v>299.60480999999999</v>
      </c>
      <c r="D12" s="185">
        <v>44.654699999999998</v>
      </c>
      <c r="E12" s="202">
        <v>346.03790000000004</v>
      </c>
    </row>
    <row r="13" spans="1:7" ht="15.75" x14ac:dyDescent="0.25">
      <c r="A13" s="203" t="s">
        <v>100</v>
      </c>
      <c r="B13" s="157">
        <v>0.18947399999999998</v>
      </c>
      <c r="C13" s="157">
        <v>4.2972700000000001</v>
      </c>
      <c r="D13" s="185">
        <v>7.9749999999999996</v>
      </c>
      <c r="E13" s="202">
        <v>419.76772999999997</v>
      </c>
    </row>
    <row r="14" spans="1:7" ht="15.75" x14ac:dyDescent="0.25">
      <c r="A14" s="203" t="s">
        <v>101</v>
      </c>
      <c r="B14" s="157">
        <v>279.52090999999996</v>
      </c>
      <c r="C14" s="157">
        <v>325.65477000000004</v>
      </c>
      <c r="D14" s="185">
        <v>51</v>
      </c>
      <c r="E14" s="202">
        <v>68.85727</v>
      </c>
    </row>
    <row r="15" spans="1:7" ht="15.75" x14ac:dyDescent="0.25">
      <c r="A15" s="204" t="s">
        <v>102</v>
      </c>
      <c r="B15" s="157">
        <v>2.7300000000000004</v>
      </c>
      <c r="C15" s="202">
        <v>24.120229999999999</v>
      </c>
      <c r="D15" s="157">
        <v>4.27949</v>
      </c>
      <c r="E15" s="202">
        <v>35.17906</v>
      </c>
    </row>
    <row r="16" spans="1:7" x14ac:dyDescent="0.25">
      <c r="A16" s="205" t="s">
        <v>103</v>
      </c>
      <c r="B16" s="141">
        <v>0.86335000000000006</v>
      </c>
      <c r="C16" s="141">
        <v>7.1757399999999993</v>
      </c>
      <c r="D16" s="134">
        <v>0.37495000000000001</v>
      </c>
      <c r="E16" s="135">
        <v>3.0077500000000001</v>
      </c>
      <c r="G16" s="70"/>
    </row>
    <row r="17" spans="1:9" x14ac:dyDescent="0.25">
      <c r="A17" s="205" t="s">
        <v>104</v>
      </c>
      <c r="B17" s="141">
        <v>1.8666500000000001</v>
      </c>
      <c r="C17" s="141">
        <v>16.944490000000002</v>
      </c>
      <c r="D17" s="134">
        <v>3.9045399999999999</v>
      </c>
      <c r="E17" s="135">
        <v>32.171309999999998</v>
      </c>
    </row>
    <row r="18" spans="1:9" ht="15.75" x14ac:dyDescent="0.25">
      <c r="A18" s="206" t="s">
        <v>105</v>
      </c>
      <c r="B18" s="157">
        <v>11.383158</v>
      </c>
      <c r="C18" s="202">
        <v>168.65393</v>
      </c>
      <c r="D18" s="157">
        <v>6.2968419999999998</v>
      </c>
      <c r="E18" s="202">
        <v>100.25750000000001</v>
      </c>
      <c r="G18" s="141"/>
    </row>
    <row r="19" spans="1:9" x14ac:dyDescent="0.25">
      <c r="A19" s="205" t="s">
        <v>106</v>
      </c>
      <c r="B19" s="141">
        <v>5.8105259999999994</v>
      </c>
      <c r="C19" s="141">
        <v>89.529789999999991</v>
      </c>
      <c r="D19" s="134">
        <v>1.5631579999999998</v>
      </c>
      <c r="E19" s="135">
        <v>22.59761</v>
      </c>
      <c r="G19" s="70"/>
    </row>
    <row r="20" spans="1:9" x14ac:dyDescent="0.25">
      <c r="A20" s="205" t="s">
        <v>107</v>
      </c>
      <c r="B20" s="141">
        <v>5.1726319999999992</v>
      </c>
      <c r="C20" s="141">
        <v>71.93377000000001</v>
      </c>
      <c r="D20" s="134">
        <v>2.3336840000000003</v>
      </c>
      <c r="E20" s="135">
        <v>31.132450000000002</v>
      </c>
    </row>
    <row r="21" spans="1:9" x14ac:dyDescent="0.25">
      <c r="A21" s="205" t="s">
        <v>108</v>
      </c>
      <c r="B21" s="141">
        <v>0</v>
      </c>
      <c r="C21" s="141">
        <v>0</v>
      </c>
      <c r="D21" s="134">
        <v>0</v>
      </c>
      <c r="E21" s="135">
        <v>0</v>
      </c>
      <c r="G21" s="70"/>
    </row>
    <row r="22" spans="1:9" x14ac:dyDescent="0.25">
      <c r="A22" s="160" t="s">
        <v>109</v>
      </c>
      <c r="B22" s="141">
        <v>0.4</v>
      </c>
      <c r="C22" s="141">
        <v>7.1903699999999997</v>
      </c>
      <c r="D22" s="134">
        <v>2.4</v>
      </c>
      <c r="E22" s="135">
        <v>46.527440000000006</v>
      </c>
      <c r="F22" s="140"/>
    </row>
    <row r="23" spans="1:9" x14ac:dyDescent="0.25">
      <c r="A23" s="205" t="s">
        <v>110</v>
      </c>
      <c r="B23" s="141">
        <v>0</v>
      </c>
      <c r="C23" s="141">
        <v>0</v>
      </c>
      <c r="D23" s="134">
        <v>0</v>
      </c>
      <c r="E23" s="135">
        <v>0</v>
      </c>
      <c r="G23" s="70"/>
    </row>
    <row r="24" spans="1:9" x14ac:dyDescent="0.25">
      <c r="A24" s="205" t="s">
        <v>111</v>
      </c>
      <c r="B24" s="134">
        <v>0</v>
      </c>
      <c r="C24" s="136">
        <v>0</v>
      </c>
      <c r="D24" s="134">
        <v>0</v>
      </c>
      <c r="E24" s="135">
        <v>0</v>
      </c>
    </row>
    <row r="25" spans="1:9" ht="15.75" x14ac:dyDescent="0.25">
      <c r="A25" s="207" t="s">
        <v>112</v>
      </c>
      <c r="B25" s="157">
        <v>696.74173999999994</v>
      </c>
      <c r="C25" s="157">
        <v>723.18296999999995</v>
      </c>
      <c r="D25" s="185">
        <v>442.60684999999995</v>
      </c>
      <c r="E25" s="202">
        <v>462.41098999999997</v>
      </c>
    </row>
    <row r="26" spans="1:9" ht="15.75" x14ac:dyDescent="0.25">
      <c r="A26" s="207" t="s">
        <v>113</v>
      </c>
      <c r="B26" s="157">
        <v>517.39800000000002</v>
      </c>
      <c r="C26" s="157">
        <v>1663.4898400000002</v>
      </c>
      <c r="D26" s="157">
        <v>394.721</v>
      </c>
      <c r="E26" s="157">
        <v>1158.4396200000001</v>
      </c>
    </row>
    <row r="27" spans="1:9" ht="15.75" x14ac:dyDescent="0.25">
      <c r="A27" s="207" t="s">
        <v>114</v>
      </c>
      <c r="B27" s="157">
        <v>35.040999999999997</v>
      </c>
      <c r="C27" s="157">
        <v>151.32981000000001</v>
      </c>
      <c r="D27" s="185">
        <v>94.483699999999999</v>
      </c>
      <c r="E27" s="202">
        <v>1428.39</v>
      </c>
    </row>
    <row r="28" spans="1:9" ht="15.75" x14ac:dyDescent="0.25">
      <c r="A28" s="207" t="s">
        <v>115</v>
      </c>
      <c r="B28" s="157">
        <v>221.10525000000001</v>
      </c>
      <c r="C28" s="157">
        <v>503.47922</v>
      </c>
      <c r="D28" s="185">
        <v>209.38</v>
      </c>
      <c r="E28" s="202">
        <v>523.01908000000003</v>
      </c>
      <c r="G28" s="70"/>
      <c r="H28" s="141"/>
      <c r="I28" s="141"/>
    </row>
    <row r="29" spans="1:9" ht="15.75" x14ac:dyDescent="0.25">
      <c r="A29" s="207" t="s">
        <v>116</v>
      </c>
      <c r="B29" s="157"/>
      <c r="C29" s="157">
        <v>1827.4050400000015</v>
      </c>
      <c r="D29" s="185"/>
      <c r="E29" s="208">
        <v>1055.1268899999995</v>
      </c>
      <c r="G29" s="141"/>
      <c r="H29" s="141"/>
      <c r="I29" s="141"/>
    </row>
    <row r="30" spans="1:9" ht="15.75" x14ac:dyDescent="0.25">
      <c r="A30" s="209" t="s">
        <v>85</v>
      </c>
      <c r="B30" s="198"/>
      <c r="C30" s="210">
        <v>6397.1151100000016</v>
      </c>
      <c r="D30" s="198"/>
      <c r="E30" s="210">
        <v>6260.9166399999995</v>
      </c>
      <c r="F30" s="211"/>
      <c r="G30" s="141"/>
      <c r="H30" s="70"/>
      <c r="I30" s="70"/>
    </row>
    <row r="31" spans="1:9" x14ac:dyDescent="0.25">
      <c r="H31" s="70"/>
      <c r="I31" s="70"/>
    </row>
    <row r="32" spans="1:9" x14ac:dyDescent="0.25">
      <c r="C32" s="70"/>
      <c r="G32" s="70"/>
      <c r="H32" s="70"/>
      <c r="I32" s="70"/>
    </row>
    <row r="33" spans="3:7" x14ac:dyDescent="0.25">
      <c r="C33" s="70"/>
    </row>
    <row r="34" spans="3:7" x14ac:dyDescent="0.25">
      <c r="G34" s="141"/>
    </row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9BEE-FA24-48B4-B76D-1A4C53047EB2}">
  <dimension ref="A1:M33"/>
  <sheetViews>
    <sheetView zoomScaleNormal="100" workbookViewId="0">
      <selection activeCell="I20" sqref="A1:XFD1048576"/>
    </sheetView>
  </sheetViews>
  <sheetFormatPr defaultRowHeight="15" x14ac:dyDescent="0.25"/>
  <cols>
    <col min="1" max="1" width="44.7109375" customWidth="1"/>
    <col min="2" max="2" width="10.5703125" bestFit="1" customWidth="1"/>
    <col min="3" max="3" width="11.28515625" bestFit="1" customWidth="1"/>
    <col min="4" max="4" width="10.5703125" bestFit="1" customWidth="1"/>
    <col min="5" max="5" width="11.28515625" bestFit="1" customWidth="1"/>
    <col min="6" max="6" width="10.28515625" bestFit="1" customWidth="1"/>
    <col min="7" max="7" width="13.28515625" bestFit="1" customWidth="1"/>
    <col min="8" max="8" width="16.85546875" bestFit="1" customWidth="1"/>
    <col min="9" max="9" width="11.7109375" bestFit="1" customWidth="1"/>
    <col min="10" max="10" width="11.5703125" bestFit="1" customWidth="1"/>
    <col min="11" max="12" width="13.28515625" bestFit="1" customWidth="1"/>
    <col min="13" max="13" width="11.5703125" bestFit="1" customWidth="1"/>
  </cols>
  <sheetData>
    <row r="1" spans="1:9" x14ac:dyDescent="0.25">
      <c r="A1" s="219" t="s">
        <v>94</v>
      </c>
      <c r="B1" s="219"/>
      <c r="C1" s="219"/>
      <c r="D1" s="219"/>
      <c r="E1" s="219"/>
    </row>
    <row r="2" spans="1:9" x14ac:dyDescent="0.25">
      <c r="A2" s="219" t="s">
        <v>95</v>
      </c>
      <c r="B2" s="219"/>
      <c r="C2" s="219"/>
      <c r="D2" s="219"/>
      <c r="E2" s="219"/>
    </row>
    <row r="3" spans="1:9" x14ac:dyDescent="0.25">
      <c r="A3" s="219" t="s">
        <v>89</v>
      </c>
      <c r="B3" s="219"/>
      <c r="C3" s="219"/>
      <c r="D3" s="219"/>
      <c r="E3" s="219"/>
    </row>
    <row r="5" spans="1:9" x14ac:dyDescent="0.25">
      <c r="A5" s="229" t="s">
        <v>90</v>
      </c>
      <c r="B5" s="235"/>
      <c r="C5" s="235"/>
      <c r="D5" s="235"/>
      <c r="E5" s="230"/>
    </row>
    <row r="6" spans="1:9" x14ac:dyDescent="0.25">
      <c r="A6" s="198"/>
      <c r="B6" s="229">
        <v>2025</v>
      </c>
      <c r="C6" s="230"/>
      <c r="D6" s="229">
        <v>2024</v>
      </c>
      <c r="E6" s="230"/>
    </row>
    <row r="7" spans="1:9" x14ac:dyDescent="0.25">
      <c r="A7" s="241" t="s">
        <v>66</v>
      </c>
      <c r="B7" s="240" t="s">
        <v>67</v>
      </c>
      <c r="C7" s="243" t="s">
        <v>68</v>
      </c>
      <c r="D7" s="240" t="s">
        <v>67</v>
      </c>
      <c r="E7" s="243" t="s">
        <v>68</v>
      </c>
    </row>
    <row r="8" spans="1:9" x14ac:dyDescent="0.25">
      <c r="A8" s="242"/>
      <c r="B8" s="240"/>
      <c r="C8" s="243"/>
      <c r="D8" s="240"/>
      <c r="E8" s="243"/>
    </row>
    <row r="9" spans="1:9" ht="15.75" x14ac:dyDescent="0.25">
      <c r="A9" s="199" t="s">
        <v>96</v>
      </c>
      <c r="B9" s="157">
        <v>1863.8907899999999</v>
      </c>
      <c r="C9" s="157">
        <v>7000.4558699999998</v>
      </c>
      <c r="D9" s="183">
        <v>2289.9955299999997</v>
      </c>
      <c r="E9" s="200">
        <v>8170.0960500000001</v>
      </c>
      <c r="F9" s="70"/>
      <c r="G9" s="141"/>
      <c r="H9" s="141"/>
    </row>
    <row r="10" spans="1:9" ht="15.75" x14ac:dyDescent="0.25">
      <c r="A10" s="201" t="s">
        <v>97</v>
      </c>
      <c r="B10" s="157">
        <v>3822.4978500000002</v>
      </c>
      <c r="C10" s="157">
        <v>8264.6733100000001</v>
      </c>
      <c r="D10" s="185">
        <v>2402.5</v>
      </c>
      <c r="E10" s="202">
        <v>4279.4236600000004</v>
      </c>
      <c r="F10" s="70"/>
      <c r="G10" s="141"/>
      <c r="H10" s="141"/>
    </row>
    <row r="11" spans="1:9" ht="15.75" x14ac:dyDescent="0.25">
      <c r="A11" s="201" t="s">
        <v>98</v>
      </c>
      <c r="B11" s="157">
        <v>6081.723</v>
      </c>
      <c r="C11" s="157">
        <v>3492.5829100000001</v>
      </c>
      <c r="D11" s="185">
        <v>5807.058</v>
      </c>
      <c r="E11" s="202">
        <v>3357.4746299999997</v>
      </c>
      <c r="F11" s="70"/>
      <c r="G11" s="141"/>
      <c r="H11" s="141"/>
    </row>
    <row r="12" spans="1:9" ht="15.75" x14ac:dyDescent="0.25">
      <c r="A12" s="203" t="s">
        <v>99</v>
      </c>
      <c r="B12" s="212">
        <v>249.53523000000001</v>
      </c>
      <c r="C12" s="157">
        <v>2814.1156700000001</v>
      </c>
      <c r="D12" s="213">
        <v>346.67570000000001</v>
      </c>
      <c r="E12" s="202">
        <v>4079.1196299999997</v>
      </c>
      <c r="F12" s="70"/>
      <c r="G12" s="141"/>
      <c r="H12" s="141"/>
    </row>
    <row r="13" spans="1:9" ht="15.75" x14ac:dyDescent="0.25">
      <c r="A13" s="203" t="s">
        <v>100</v>
      </c>
      <c r="B13" s="157">
        <v>8.9457890000000013</v>
      </c>
      <c r="C13" s="157">
        <v>524.66908999999998</v>
      </c>
      <c r="D13" s="185">
        <v>67.834263000000007</v>
      </c>
      <c r="E13" s="202">
        <v>2500.6073900000001</v>
      </c>
      <c r="F13" s="70"/>
      <c r="G13" s="141"/>
      <c r="H13" s="141"/>
    </row>
    <row r="14" spans="1:9" ht="15.75" x14ac:dyDescent="0.25">
      <c r="A14" s="203" t="s">
        <v>101</v>
      </c>
      <c r="B14" s="157">
        <v>2112.2709100000002</v>
      </c>
      <c r="C14" s="157">
        <v>2675.3665099999998</v>
      </c>
      <c r="D14" s="185">
        <v>2136.5500000000002</v>
      </c>
      <c r="E14" s="202">
        <v>2886.1368700000003</v>
      </c>
      <c r="F14" s="70"/>
      <c r="G14" s="141"/>
      <c r="H14" s="141"/>
    </row>
    <row r="15" spans="1:9" ht="15.75" x14ac:dyDescent="0.25">
      <c r="A15" s="204" t="s">
        <v>102</v>
      </c>
      <c r="B15" s="157">
        <v>51.776320000000005</v>
      </c>
      <c r="C15" s="202">
        <v>397.32749999999999</v>
      </c>
      <c r="D15" s="157">
        <v>58.314499999999995</v>
      </c>
      <c r="E15" s="202">
        <v>543.61486000000002</v>
      </c>
      <c r="F15" s="70"/>
    </row>
    <row r="16" spans="1:9" x14ac:dyDescent="0.25">
      <c r="A16" s="205" t="s">
        <v>103</v>
      </c>
      <c r="B16" s="141">
        <v>14.73288</v>
      </c>
      <c r="C16" s="141">
        <v>119.13493</v>
      </c>
      <c r="D16" s="134">
        <v>17.520049999999998</v>
      </c>
      <c r="E16" s="135">
        <v>129.03297000000001</v>
      </c>
      <c r="F16" s="70"/>
      <c r="G16" s="141"/>
      <c r="H16" s="141"/>
      <c r="I16" s="70"/>
    </row>
    <row r="17" spans="1:13" x14ac:dyDescent="0.25">
      <c r="A17" s="205" t="s">
        <v>104</v>
      </c>
      <c r="B17" s="141">
        <v>37.043440000000004</v>
      </c>
      <c r="C17" s="141">
        <v>278.19256999999999</v>
      </c>
      <c r="D17" s="134">
        <v>40.794449999999998</v>
      </c>
      <c r="E17" s="135">
        <v>414.58188999999999</v>
      </c>
      <c r="F17" s="70"/>
      <c r="G17" s="141"/>
      <c r="H17" s="141"/>
    </row>
    <row r="18" spans="1:13" ht="15.75" x14ac:dyDescent="0.25">
      <c r="A18" s="206" t="s">
        <v>105</v>
      </c>
      <c r="B18" s="157">
        <v>690.68114700000012</v>
      </c>
      <c r="C18" s="202">
        <v>4597.3184900000006</v>
      </c>
      <c r="D18" s="157">
        <v>1885.2713059999999</v>
      </c>
      <c r="E18" s="202">
        <v>4994.1682900000005</v>
      </c>
      <c r="F18" s="70"/>
      <c r="H18" s="70"/>
      <c r="I18" s="70"/>
    </row>
    <row r="19" spans="1:13" x14ac:dyDescent="0.25">
      <c r="A19" s="205" t="s">
        <v>106</v>
      </c>
      <c r="B19" s="15">
        <v>61.116841999999998</v>
      </c>
      <c r="C19" s="15">
        <v>962.06723999999997</v>
      </c>
      <c r="D19" s="138">
        <v>74.120999999999995</v>
      </c>
      <c r="E19" s="139">
        <v>1020.2865</v>
      </c>
      <c r="F19" s="70"/>
      <c r="G19" s="141"/>
      <c r="H19" s="141"/>
      <c r="I19" s="70"/>
    </row>
    <row r="20" spans="1:13" x14ac:dyDescent="0.25">
      <c r="A20" s="205" t="s">
        <v>107</v>
      </c>
      <c r="B20" s="141">
        <v>32.482104999999997</v>
      </c>
      <c r="C20" s="141">
        <v>461.69296999999995</v>
      </c>
      <c r="D20" s="134">
        <v>33.898525999999997</v>
      </c>
      <c r="E20" s="135">
        <v>464.06380999999999</v>
      </c>
      <c r="F20" s="70"/>
      <c r="G20" s="141"/>
      <c r="H20" s="141"/>
    </row>
    <row r="21" spans="1:13" x14ac:dyDescent="0.25">
      <c r="A21" s="205" t="s">
        <v>108</v>
      </c>
      <c r="B21" s="141">
        <v>395.06789000000003</v>
      </c>
      <c r="C21" s="141">
        <v>172.57695000000001</v>
      </c>
      <c r="D21" s="134">
        <v>1547.6432399999999</v>
      </c>
      <c r="E21" s="135">
        <v>665.65395000000001</v>
      </c>
      <c r="F21" s="70"/>
      <c r="G21" s="141"/>
      <c r="H21" s="141"/>
      <c r="I21" s="70"/>
    </row>
    <row r="22" spans="1:13" x14ac:dyDescent="0.25">
      <c r="A22" s="160" t="s">
        <v>109</v>
      </c>
      <c r="B22" s="141">
        <v>196.00022000000001</v>
      </c>
      <c r="C22" s="141">
        <v>2591.0883699999999</v>
      </c>
      <c r="D22" s="134">
        <v>216.54330999999999</v>
      </c>
      <c r="E22" s="135">
        <v>2073.15364</v>
      </c>
      <c r="F22" s="70"/>
      <c r="G22" s="141"/>
      <c r="H22" s="141"/>
      <c r="I22" s="70"/>
    </row>
    <row r="23" spans="1:13" x14ac:dyDescent="0.25">
      <c r="A23" s="205" t="s">
        <v>110</v>
      </c>
      <c r="B23" s="141">
        <v>6.0004999999999997</v>
      </c>
      <c r="C23" s="141">
        <v>409.40876000000003</v>
      </c>
      <c r="D23" s="134">
        <v>13.06523</v>
      </c>
      <c r="E23" s="135">
        <v>771.01039000000003</v>
      </c>
      <c r="F23" s="70"/>
      <c r="G23" s="141"/>
      <c r="H23" s="141"/>
    </row>
    <row r="24" spans="1:13" x14ac:dyDescent="0.25">
      <c r="A24" s="205" t="s">
        <v>111</v>
      </c>
      <c r="B24" s="136">
        <v>1.359E-2</v>
      </c>
      <c r="C24" s="136">
        <v>0.48419999999999996</v>
      </c>
      <c r="D24" s="134">
        <v>0</v>
      </c>
      <c r="E24" s="135">
        <v>0</v>
      </c>
      <c r="F24" s="70"/>
      <c r="H24" s="141"/>
    </row>
    <row r="25" spans="1:13" ht="15.75" x14ac:dyDescent="0.25">
      <c r="A25" s="207" t="s">
        <v>112</v>
      </c>
      <c r="B25" s="157">
        <v>11198.89767</v>
      </c>
      <c r="C25" s="157">
        <v>11436.203039999999</v>
      </c>
      <c r="D25" s="185">
        <v>8088.6905199999992</v>
      </c>
      <c r="E25" s="202">
        <v>8449.9556300000004</v>
      </c>
      <c r="F25" s="70"/>
      <c r="H25" s="70"/>
    </row>
    <row r="26" spans="1:13" ht="15.75" x14ac:dyDescent="0.25">
      <c r="A26" s="207" t="s">
        <v>113</v>
      </c>
      <c r="B26" s="157">
        <v>5174.6949999999997</v>
      </c>
      <c r="C26" s="157">
        <v>16295.87616</v>
      </c>
      <c r="D26" s="185">
        <v>4104.2439999999997</v>
      </c>
      <c r="E26" s="202">
        <v>11949.62917</v>
      </c>
      <c r="F26" s="70"/>
      <c r="H26" s="70"/>
    </row>
    <row r="27" spans="1:13" ht="15.75" x14ac:dyDescent="0.25">
      <c r="A27" s="207" t="s">
        <v>114</v>
      </c>
      <c r="B27" s="157">
        <v>245.90736999999999</v>
      </c>
      <c r="C27" s="157">
        <v>2332.7043399999998</v>
      </c>
      <c r="D27" s="185">
        <v>1579.7913700000001</v>
      </c>
      <c r="E27" s="202">
        <v>9907.478509999999</v>
      </c>
      <c r="F27" s="70"/>
    </row>
    <row r="28" spans="1:13" ht="15.75" x14ac:dyDescent="0.25">
      <c r="A28" s="207" t="s">
        <v>115</v>
      </c>
      <c r="B28" s="157">
        <v>2022.1267700000001</v>
      </c>
      <c r="C28" s="157">
        <v>4736.1937099999996</v>
      </c>
      <c r="D28" s="185">
        <v>1787.6669999999999</v>
      </c>
      <c r="E28" s="202">
        <v>4378.6754199999996</v>
      </c>
      <c r="F28" s="70"/>
      <c r="H28" s="57"/>
      <c r="I28" s="70"/>
      <c r="J28" s="70"/>
      <c r="K28" s="141"/>
      <c r="L28" s="141"/>
      <c r="M28" s="141"/>
    </row>
    <row r="29" spans="1:13" ht="15.75" x14ac:dyDescent="0.25">
      <c r="A29" s="214" t="s">
        <v>116</v>
      </c>
      <c r="B29" s="215"/>
      <c r="C29" s="164">
        <v>23039.875099999947</v>
      </c>
      <c r="D29" s="215"/>
      <c r="E29" s="208">
        <v>22021.017999999982</v>
      </c>
      <c r="F29" s="70"/>
      <c r="I29" s="141"/>
      <c r="J29" s="141"/>
      <c r="K29" s="141"/>
      <c r="L29" s="141"/>
      <c r="M29" s="141"/>
    </row>
    <row r="30" spans="1:13" ht="15.75" x14ac:dyDescent="0.25">
      <c r="A30" s="209" t="s">
        <v>85</v>
      </c>
      <c r="B30" s="216"/>
      <c r="C30" s="179">
        <v>87607.36169999995</v>
      </c>
      <c r="D30" s="216"/>
      <c r="E30" s="217">
        <v>87517.398109999995</v>
      </c>
      <c r="F30" s="70"/>
      <c r="H30" s="70"/>
      <c r="I30" s="70"/>
      <c r="J30" s="70"/>
      <c r="K30" s="141"/>
      <c r="L30" s="141"/>
      <c r="M30" s="141"/>
    </row>
    <row r="31" spans="1:13" x14ac:dyDescent="0.25">
      <c r="H31" s="70"/>
      <c r="I31" s="70"/>
      <c r="J31" s="70"/>
    </row>
    <row r="32" spans="1:13" x14ac:dyDescent="0.25">
      <c r="H32" s="70"/>
      <c r="I32" s="70"/>
      <c r="J32" s="70"/>
    </row>
    <row r="33" ht="15.75" customHeight="1" x14ac:dyDescent="0.25"/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zoomScaleNormal="100" workbookViewId="0">
      <selection activeCell="I31" sqref="A1:XFD1048576"/>
    </sheetView>
  </sheetViews>
  <sheetFormatPr defaultRowHeight="15" x14ac:dyDescent="0.25"/>
  <cols>
    <col min="1" max="1" width="26.85546875" customWidth="1"/>
    <col min="2" max="2" width="13.28515625" bestFit="1" customWidth="1"/>
    <col min="3" max="3" width="9.5703125" bestFit="1" customWidth="1"/>
    <col min="4" max="4" width="12.140625" bestFit="1" customWidth="1"/>
    <col min="5" max="5" width="8.5703125" bestFit="1" customWidth="1"/>
    <col min="6" max="6" width="10.5703125" bestFit="1" customWidth="1"/>
    <col min="7" max="7" width="8.5703125" bestFit="1" customWidth="1"/>
    <col min="8" max="8" width="12.140625" bestFit="1" customWidth="1"/>
    <col min="9" max="9" width="10" bestFit="1" customWidth="1"/>
  </cols>
  <sheetData>
    <row r="1" spans="1:9" x14ac:dyDescent="0.25">
      <c r="A1" s="219" t="s">
        <v>117</v>
      </c>
      <c r="B1" s="219"/>
      <c r="C1" s="219"/>
      <c r="D1" s="219"/>
      <c r="E1" s="219"/>
      <c r="F1" s="219"/>
      <c r="G1" s="219"/>
      <c r="H1" s="219"/>
      <c r="I1" s="219"/>
    </row>
    <row r="2" spans="1:9" x14ac:dyDescent="0.25">
      <c r="A2" s="219" t="s">
        <v>118</v>
      </c>
      <c r="B2" s="219"/>
      <c r="C2" s="219"/>
      <c r="D2" s="219"/>
      <c r="E2" s="219"/>
      <c r="F2" s="219"/>
      <c r="G2" s="219"/>
      <c r="H2" s="219"/>
      <c r="I2" s="219"/>
    </row>
    <row r="3" spans="1:9" x14ac:dyDescent="0.25">
      <c r="A3" s="219" t="s">
        <v>2</v>
      </c>
      <c r="B3" s="219"/>
      <c r="C3" s="219"/>
      <c r="D3" s="219"/>
      <c r="E3" s="219"/>
      <c r="F3" s="219"/>
      <c r="G3" s="219"/>
      <c r="H3" s="219"/>
      <c r="I3" s="219"/>
    </row>
    <row r="4" spans="1:9" x14ac:dyDescent="0.25">
      <c r="A4" s="6"/>
      <c r="B4" s="6"/>
      <c r="C4" s="6"/>
      <c r="D4" s="6"/>
      <c r="E4" s="6"/>
      <c r="F4" s="6"/>
      <c r="G4" s="6"/>
      <c r="H4" s="6"/>
      <c r="I4" s="12" t="s">
        <v>3</v>
      </c>
    </row>
    <row r="5" spans="1:9" x14ac:dyDescent="0.25">
      <c r="A5" s="238" t="s">
        <v>31</v>
      </c>
      <c r="B5" s="225" t="s">
        <v>5</v>
      </c>
      <c r="C5" s="226"/>
      <c r="D5" s="229" t="s">
        <v>6</v>
      </c>
      <c r="E5" s="235"/>
      <c r="F5" s="235"/>
      <c r="G5" s="235"/>
      <c r="H5" s="235"/>
      <c r="I5" s="230"/>
    </row>
    <row r="6" spans="1:9" x14ac:dyDescent="0.25">
      <c r="A6" s="239"/>
      <c r="B6" s="227"/>
      <c r="C6" s="228"/>
      <c r="D6" s="231" t="s">
        <v>8</v>
      </c>
      <c r="E6" s="236"/>
      <c r="F6" s="231" t="s">
        <v>9</v>
      </c>
      <c r="G6" s="236"/>
      <c r="H6" s="231" t="s">
        <v>10</v>
      </c>
      <c r="I6" s="236"/>
    </row>
    <row r="7" spans="1:9" x14ac:dyDescent="0.25">
      <c r="A7" s="17"/>
      <c r="B7" s="99">
        <v>45992</v>
      </c>
      <c r="C7" s="100">
        <v>45627</v>
      </c>
      <c r="D7" s="99">
        <v>45992</v>
      </c>
      <c r="E7" s="100">
        <v>45627</v>
      </c>
      <c r="F7" s="99">
        <v>45992</v>
      </c>
      <c r="G7" s="100">
        <v>45627</v>
      </c>
      <c r="H7" s="99">
        <v>45992</v>
      </c>
      <c r="I7" s="100">
        <v>45627</v>
      </c>
    </row>
    <row r="8" spans="1:9" x14ac:dyDescent="0.25">
      <c r="A8" s="20" t="s">
        <v>119</v>
      </c>
      <c r="B8" s="42">
        <v>325.40396000000004</v>
      </c>
      <c r="C8" s="41">
        <v>415.80991999999998</v>
      </c>
      <c r="D8" s="42">
        <v>0</v>
      </c>
      <c r="E8" s="41">
        <v>163.53854999999999</v>
      </c>
      <c r="F8" s="42">
        <v>0</v>
      </c>
      <c r="G8" s="41">
        <v>0</v>
      </c>
      <c r="H8" s="42">
        <v>0</v>
      </c>
      <c r="I8" s="41">
        <v>163.53854999999999</v>
      </c>
    </row>
    <row r="9" spans="1:9" x14ac:dyDescent="0.25">
      <c r="A9" s="20" t="s">
        <v>120</v>
      </c>
      <c r="B9" s="42">
        <v>1021.98851</v>
      </c>
      <c r="C9" s="41">
        <v>321.90014000000002</v>
      </c>
      <c r="D9" s="42">
        <v>0</v>
      </c>
      <c r="E9" s="41">
        <v>0</v>
      </c>
      <c r="F9" s="42">
        <v>0</v>
      </c>
      <c r="G9" s="41">
        <v>0</v>
      </c>
      <c r="H9" s="42">
        <v>0</v>
      </c>
      <c r="I9" s="41">
        <v>0</v>
      </c>
    </row>
    <row r="10" spans="1:9" x14ac:dyDescent="0.25">
      <c r="A10" s="20" t="s">
        <v>121</v>
      </c>
      <c r="B10" s="42">
        <v>2071.9231199999999</v>
      </c>
      <c r="C10" s="41">
        <v>1985.2794099999999</v>
      </c>
      <c r="D10" s="42">
        <v>0</v>
      </c>
      <c r="E10" s="41">
        <v>0</v>
      </c>
      <c r="F10" s="42">
        <v>0</v>
      </c>
      <c r="G10" s="41">
        <v>0</v>
      </c>
      <c r="H10" s="42">
        <v>0</v>
      </c>
      <c r="I10" s="41">
        <v>0</v>
      </c>
    </row>
    <row r="11" spans="1:9" x14ac:dyDescent="0.25">
      <c r="A11" s="20" t="s">
        <v>122</v>
      </c>
      <c r="B11" s="42">
        <v>1316.5417</v>
      </c>
      <c r="C11" s="41">
        <v>223.00367</v>
      </c>
      <c r="D11" s="42">
        <v>0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</row>
    <row r="12" spans="1:9" x14ac:dyDescent="0.25">
      <c r="A12" s="20" t="s">
        <v>123</v>
      </c>
      <c r="B12" s="42">
        <v>3258.1683800000001</v>
      </c>
      <c r="C12" s="41">
        <v>924.87643000000003</v>
      </c>
      <c r="D12" s="42">
        <v>52.575839999999999</v>
      </c>
      <c r="E12" s="41">
        <v>0</v>
      </c>
      <c r="F12" s="42">
        <v>0</v>
      </c>
      <c r="G12" s="41">
        <v>0</v>
      </c>
      <c r="H12" s="42">
        <v>52.575839999999999</v>
      </c>
      <c r="I12" s="41">
        <v>0</v>
      </c>
    </row>
    <row r="13" spans="1:9" x14ac:dyDescent="0.25">
      <c r="A13" s="20" t="s">
        <v>124</v>
      </c>
      <c r="B13" s="42">
        <v>3906.3190600000003</v>
      </c>
      <c r="C13" s="41">
        <v>1898.1826299999998</v>
      </c>
      <c r="D13" s="42">
        <v>16.14</v>
      </c>
      <c r="E13" s="41">
        <v>0</v>
      </c>
      <c r="F13" s="42">
        <v>0</v>
      </c>
      <c r="G13" s="41">
        <v>0</v>
      </c>
      <c r="H13" s="42">
        <v>16.14</v>
      </c>
      <c r="I13" s="41">
        <v>0</v>
      </c>
    </row>
    <row r="14" spans="1:9" x14ac:dyDescent="0.25">
      <c r="A14" s="20" t="s">
        <v>125</v>
      </c>
      <c r="B14" s="42">
        <v>19142.921600000001</v>
      </c>
      <c r="C14" s="41">
        <v>18052.607469999999</v>
      </c>
      <c r="D14" s="42">
        <v>1715.32242</v>
      </c>
      <c r="E14" s="41">
        <v>2656.4773399999999</v>
      </c>
      <c r="F14" s="42">
        <v>45.36994</v>
      </c>
      <c r="G14" s="41">
        <v>69.336250000000007</v>
      </c>
      <c r="H14" s="42">
        <v>1760.69236</v>
      </c>
      <c r="I14" s="41">
        <v>2725.8135899999997</v>
      </c>
    </row>
    <row r="15" spans="1:9" x14ac:dyDescent="0.25">
      <c r="A15" s="20" t="s">
        <v>126</v>
      </c>
      <c r="B15" s="42">
        <v>905.27893999999992</v>
      </c>
      <c r="C15" s="41">
        <v>762.62153999999998</v>
      </c>
      <c r="D15" s="42">
        <v>0</v>
      </c>
      <c r="E15" s="41">
        <v>0</v>
      </c>
      <c r="F15" s="42">
        <v>605.25</v>
      </c>
      <c r="G15" s="41">
        <v>2118.375</v>
      </c>
      <c r="H15" s="42">
        <v>605.25</v>
      </c>
      <c r="I15" s="41">
        <v>2118.375</v>
      </c>
    </row>
    <row r="16" spans="1:9" x14ac:dyDescent="0.25">
      <c r="A16" s="20" t="s">
        <v>127</v>
      </c>
      <c r="B16" s="42">
        <v>3186.11409</v>
      </c>
      <c r="C16" s="41">
        <v>2674.8658999999998</v>
      </c>
      <c r="D16" s="42">
        <v>0</v>
      </c>
      <c r="E16" s="41">
        <v>56.965589999999999</v>
      </c>
      <c r="F16" s="42">
        <v>0</v>
      </c>
      <c r="G16" s="41">
        <v>0</v>
      </c>
      <c r="H16" s="42">
        <v>0</v>
      </c>
      <c r="I16" s="41">
        <v>56.965589999999999</v>
      </c>
    </row>
    <row r="17" spans="1:9" x14ac:dyDescent="0.25">
      <c r="A17" s="20" t="s">
        <v>128</v>
      </c>
      <c r="B17" s="42">
        <v>1828.7137</v>
      </c>
      <c r="C17" s="41">
        <v>2511.47885</v>
      </c>
      <c r="D17" s="42">
        <v>280.60096000000004</v>
      </c>
      <c r="E17" s="41">
        <v>112.98</v>
      </c>
      <c r="F17" s="42">
        <v>0</v>
      </c>
      <c r="G17" s="41">
        <v>0</v>
      </c>
      <c r="H17" s="42">
        <v>280.60096000000004</v>
      </c>
      <c r="I17" s="41">
        <v>112.98</v>
      </c>
    </row>
    <row r="18" spans="1:9" x14ac:dyDescent="0.25">
      <c r="A18" s="20" t="s">
        <v>129</v>
      </c>
      <c r="B18" s="42">
        <v>909.10131000000001</v>
      </c>
      <c r="C18" s="41">
        <v>1755.95425</v>
      </c>
      <c r="D18" s="42">
        <v>0</v>
      </c>
      <c r="E18" s="41">
        <v>0</v>
      </c>
      <c r="F18" s="42">
        <v>0</v>
      </c>
      <c r="G18" s="41">
        <v>0</v>
      </c>
      <c r="H18" s="42">
        <v>0</v>
      </c>
      <c r="I18" s="41">
        <v>0</v>
      </c>
    </row>
    <row r="19" spans="1:9" x14ac:dyDescent="0.25">
      <c r="A19" s="20" t="s">
        <v>130</v>
      </c>
      <c r="B19" s="42">
        <v>0</v>
      </c>
      <c r="C19" s="41">
        <v>0</v>
      </c>
      <c r="D19" s="42">
        <v>0</v>
      </c>
      <c r="E19" s="41">
        <v>42.309089999999998</v>
      </c>
      <c r="F19" s="42">
        <v>0</v>
      </c>
      <c r="G19" s="41">
        <v>0</v>
      </c>
      <c r="H19" s="42">
        <v>0</v>
      </c>
      <c r="I19" s="41">
        <v>42.309089999999998</v>
      </c>
    </row>
    <row r="20" spans="1:9" x14ac:dyDescent="0.25">
      <c r="A20" s="20" t="s">
        <v>131</v>
      </c>
      <c r="B20" s="42">
        <v>1413.6659999999999</v>
      </c>
      <c r="C20" s="41">
        <v>816.36068</v>
      </c>
      <c r="D20" s="42">
        <v>0</v>
      </c>
      <c r="E20" s="41">
        <v>0</v>
      </c>
      <c r="F20" s="42">
        <v>0</v>
      </c>
      <c r="G20" s="41">
        <v>0</v>
      </c>
      <c r="H20" s="42">
        <v>0</v>
      </c>
      <c r="I20" s="41">
        <v>0</v>
      </c>
    </row>
    <row r="21" spans="1:9" x14ac:dyDescent="0.25">
      <c r="A21" s="20" t="s">
        <v>132</v>
      </c>
      <c r="B21" s="42">
        <v>3888.7232400000003</v>
      </c>
      <c r="C21" s="41">
        <v>1088.25101</v>
      </c>
      <c r="D21" s="42">
        <v>0</v>
      </c>
      <c r="E21" s="41">
        <v>0</v>
      </c>
      <c r="F21" s="42">
        <v>0</v>
      </c>
      <c r="G21" s="41">
        <v>0</v>
      </c>
      <c r="H21" s="42">
        <v>0</v>
      </c>
      <c r="I21" s="41">
        <v>0</v>
      </c>
    </row>
    <row r="22" spans="1:9" x14ac:dyDescent="0.25">
      <c r="A22" s="20" t="s">
        <v>133</v>
      </c>
      <c r="B22" s="42">
        <v>1142.04483</v>
      </c>
      <c r="C22" s="41">
        <v>282.36705999999998</v>
      </c>
      <c r="D22" s="42">
        <v>0</v>
      </c>
      <c r="E22" s="41">
        <v>0</v>
      </c>
      <c r="F22" s="42">
        <v>0</v>
      </c>
      <c r="G22" s="41">
        <v>0</v>
      </c>
      <c r="H22" s="42">
        <v>0</v>
      </c>
      <c r="I22" s="41">
        <v>0</v>
      </c>
    </row>
    <row r="23" spans="1:9" x14ac:dyDescent="0.25">
      <c r="A23" s="20" t="s">
        <v>134</v>
      </c>
      <c r="B23" s="42">
        <v>1210.29377</v>
      </c>
      <c r="C23" s="41">
        <v>3431.3873199999998</v>
      </c>
      <c r="D23" s="42">
        <v>0</v>
      </c>
      <c r="E23" s="41">
        <v>0</v>
      </c>
      <c r="F23" s="42">
        <v>0</v>
      </c>
      <c r="G23" s="41">
        <v>0</v>
      </c>
      <c r="H23" s="42">
        <v>0</v>
      </c>
      <c r="I23" s="41">
        <v>0</v>
      </c>
    </row>
    <row r="24" spans="1:9" x14ac:dyDescent="0.25">
      <c r="A24" s="20" t="s">
        <v>135</v>
      </c>
      <c r="B24" s="42">
        <v>1657.2879399999999</v>
      </c>
      <c r="C24" s="41">
        <v>968.47996999999998</v>
      </c>
      <c r="D24" s="42">
        <v>0</v>
      </c>
      <c r="E24" s="41">
        <v>0</v>
      </c>
      <c r="F24" s="42">
        <v>0</v>
      </c>
      <c r="G24" s="41">
        <v>0</v>
      </c>
      <c r="H24" s="42">
        <v>0</v>
      </c>
      <c r="I24" s="41">
        <v>0</v>
      </c>
    </row>
    <row r="25" spans="1:9" x14ac:dyDescent="0.25">
      <c r="A25" s="20" t="s">
        <v>136</v>
      </c>
      <c r="B25" s="42">
        <v>572.60406999999998</v>
      </c>
      <c r="C25" s="41">
        <v>1297.1487199999999</v>
      </c>
      <c r="D25" s="42">
        <v>40.35</v>
      </c>
      <c r="E25" s="41">
        <v>0</v>
      </c>
      <c r="F25" s="42">
        <v>0</v>
      </c>
      <c r="G25" s="41">
        <v>0</v>
      </c>
      <c r="H25" s="42">
        <v>40.35</v>
      </c>
      <c r="I25" s="41">
        <v>0</v>
      </c>
    </row>
    <row r="26" spans="1:9" x14ac:dyDescent="0.25">
      <c r="A26" s="20" t="s">
        <v>137</v>
      </c>
      <c r="B26" s="42">
        <v>731.71103000000005</v>
      </c>
      <c r="C26" s="41">
        <v>437.17583000000002</v>
      </c>
      <c r="D26" s="42">
        <v>289.07539899999995</v>
      </c>
      <c r="E26" s="41">
        <v>78.048613000000003</v>
      </c>
      <c r="F26" s="42">
        <v>0</v>
      </c>
      <c r="G26" s="41">
        <v>0</v>
      </c>
      <c r="H26" s="42">
        <v>289.07539899999995</v>
      </c>
      <c r="I26" s="41">
        <v>78.048613000000003</v>
      </c>
    </row>
    <row r="27" spans="1:9" x14ac:dyDescent="0.25">
      <c r="A27" s="21" t="s">
        <v>138</v>
      </c>
      <c r="B27" s="61">
        <v>8612.2101500000008</v>
      </c>
      <c r="C27" s="101">
        <v>1278.2255500000001</v>
      </c>
      <c r="D27" s="61">
        <v>0</v>
      </c>
      <c r="E27" s="101">
        <v>0</v>
      </c>
      <c r="F27" s="61">
        <v>0</v>
      </c>
      <c r="G27" s="101">
        <v>0</v>
      </c>
      <c r="H27" s="61">
        <v>0</v>
      </c>
      <c r="I27" s="101">
        <v>0</v>
      </c>
    </row>
    <row r="28" spans="1:9" x14ac:dyDescent="0.25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DEC TABLE 1</vt:lpstr>
      <vt:lpstr>DEC TABLE 2</vt:lpstr>
      <vt:lpstr>DEC TABLE 3</vt:lpstr>
      <vt:lpstr>DEC TABLE 4</vt:lpstr>
      <vt:lpstr>DEC TABLE 5a MAJOR (MONTH)</vt:lpstr>
      <vt:lpstr>DEC TABLE 5b MAJOR (YEAR-DATE)</vt:lpstr>
      <vt:lpstr>DEC TABLE 6a OTHER (MONTH)</vt:lpstr>
      <vt:lpstr>DEC TABLE 6b OTHER (YEAR-DATE)</vt:lpstr>
      <vt:lpstr>DEC TABLE 7 Direction of Trade </vt:lpstr>
      <vt:lpstr>JAN TABLE  8</vt:lpstr>
      <vt:lpstr>JAN TABLE  9</vt:lpstr>
      <vt:lpstr>JAN TABLE 10</vt:lpstr>
      <vt:lpstr>JAN TABLE 11</vt:lpstr>
      <vt:lpstr>DEC TABLE  8</vt:lpstr>
      <vt:lpstr>DEC TABLE  9</vt:lpstr>
      <vt:lpstr>DEC TABLE 10</vt:lpstr>
      <vt:lpstr>DEC TABLE 11</vt:lpstr>
      <vt:lpstr>DEC TABLE 12</vt:lpstr>
      <vt:lpstr>DEC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2026-01-26T21:01:23Z</dcterms:modified>
  <cp:category/>
  <cp:contentStatus/>
</cp:coreProperties>
</file>