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ocuments\DD\Files for Website\TRADE\Trade Tables Series\2025\"/>
    </mc:Choice>
  </mc:AlternateContent>
  <xr:revisionPtr revIDLastSave="0" documentId="8_{2C886D9C-4794-4478-B208-4E14C5A088F5}" xr6:coauthVersionLast="47" xr6:coauthVersionMax="47" xr10:uidLastSave="{00000000-0000-0000-0000-000000000000}"/>
  <bookViews>
    <workbookView xWindow="-120" yWindow="-120" windowWidth="29040" windowHeight="15720" tabRatio="928" firstSheet="6" activeTab="18" xr2:uid="{00000000-000D-0000-FFFF-FFFF00000000}"/>
  </bookViews>
  <sheets>
    <sheet name="NOV TABLE 1" sheetId="1" r:id="rId1"/>
    <sheet name="NOV TABLE 2" sheetId="2" r:id="rId2"/>
    <sheet name="NOV TABLE 3" sheetId="3" r:id="rId3"/>
    <sheet name="NOV TABLE 4" sheetId="4" r:id="rId4"/>
    <sheet name="NOV TABLE 5a MAJOR (MONTH)" sheetId="27" r:id="rId5"/>
    <sheet name="NOV TABLE 5b MAJOR (YEAR-DATE)" sheetId="28" r:id="rId6"/>
    <sheet name="NOV TABLE 6a OTHER (MONTH)" sheetId="29" r:id="rId7"/>
    <sheet name="NOV TABLE 6b OTHER (YEAR-DATE)" sheetId="30" r:id="rId8"/>
    <sheet name="NOV TABLE 7 Direction of Trade " sheetId="9" r:id="rId9"/>
    <sheet name="JAN TABLE  8" sheetId="13" state="hidden" r:id="rId10"/>
    <sheet name="JAN TABLE  9" sheetId="12" state="hidden" r:id="rId11"/>
    <sheet name="JAN TABLE 10" sheetId="11" state="hidden" r:id="rId12"/>
    <sheet name="JAN TABLE 11" sheetId="10" state="hidden" r:id="rId13"/>
    <sheet name="NOV TABLE  8" sheetId="15" r:id="rId14"/>
    <sheet name="NOV TABLE  9" sheetId="16" r:id="rId15"/>
    <sheet name="NOV TABLE 10" sheetId="17" r:id="rId16"/>
    <sheet name="NOV TABLE 11" sheetId="18" r:id="rId17"/>
    <sheet name="NOV TABLE 12" sheetId="26" r:id="rId18"/>
    <sheet name="NOV TABLE 13 " sheetId="23" r:id="rId19"/>
  </sheets>
  <externalReferences>
    <externalReference r:id="rId20"/>
    <externalReference r:id="rId2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0" l="1"/>
  <c r="F21" i="10"/>
  <c r="E21" i="10"/>
  <c r="D21" i="10"/>
  <c r="C21" i="10"/>
  <c r="B21" i="10"/>
  <c r="G20" i="10"/>
  <c r="F20" i="10"/>
  <c r="E20" i="10"/>
  <c r="D20" i="10"/>
  <c r="C20" i="10"/>
  <c r="B20" i="10"/>
  <c r="G19" i="10"/>
  <c r="F19" i="10"/>
  <c r="E19" i="10"/>
  <c r="D19" i="10"/>
  <c r="C19" i="10"/>
  <c r="B19" i="10"/>
  <c r="G18" i="10"/>
  <c r="F18" i="10"/>
  <c r="E18" i="10"/>
  <c r="D18" i="10"/>
  <c r="C18" i="10"/>
  <c r="B18" i="10"/>
  <c r="G17" i="10"/>
  <c r="F17" i="10"/>
  <c r="E17" i="10"/>
  <c r="D17" i="10"/>
  <c r="C17" i="10"/>
  <c r="B17" i="10"/>
  <c r="G16" i="10"/>
  <c r="F16" i="10"/>
  <c r="E16" i="10"/>
  <c r="D16" i="10"/>
  <c r="C16" i="10"/>
  <c r="B16" i="10"/>
  <c r="G15" i="10"/>
  <c r="F15" i="10"/>
  <c r="E15" i="10"/>
  <c r="D15" i="10"/>
  <c r="C15" i="10"/>
  <c r="B15" i="10"/>
  <c r="G14" i="10"/>
  <c r="F14" i="10"/>
  <c r="E14" i="10"/>
  <c r="D14" i="10"/>
  <c r="C14" i="10"/>
  <c r="B14" i="10"/>
  <c r="G13" i="10"/>
  <c r="F13" i="10"/>
  <c r="E13" i="10"/>
  <c r="D13" i="10"/>
  <c r="C13" i="10"/>
  <c r="B13" i="10"/>
  <c r="G12" i="10"/>
  <c r="F12" i="10"/>
  <c r="E12" i="10"/>
  <c r="D12" i="10"/>
  <c r="C12" i="10"/>
  <c r="B12" i="10"/>
  <c r="G11" i="10"/>
  <c r="F11" i="10"/>
  <c r="E11" i="10"/>
  <c r="D11" i="10"/>
  <c r="C11" i="10"/>
  <c r="B11" i="10"/>
  <c r="G10" i="10"/>
  <c r="F10" i="10"/>
  <c r="E10" i="10"/>
  <c r="D10" i="10"/>
  <c r="C10" i="10"/>
  <c r="B10" i="10"/>
  <c r="G9" i="10"/>
  <c r="F9" i="10"/>
  <c r="E9" i="10"/>
  <c r="D9" i="10"/>
  <c r="C9" i="10"/>
  <c r="B9" i="10"/>
  <c r="G21" i="11"/>
  <c r="F21" i="11"/>
  <c r="E21" i="11"/>
  <c r="D21" i="11"/>
  <c r="C21" i="11"/>
  <c r="B21" i="11"/>
  <c r="G20" i="11"/>
  <c r="F20" i="11"/>
  <c r="E20" i="11"/>
  <c r="D20" i="11"/>
  <c r="C20" i="11"/>
  <c r="B20" i="11"/>
  <c r="G19" i="11"/>
  <c r="F19" i="11"/>
  <c r="E19" i="11"/>
  <c r="D19" i="11"/>
  <c r="C19" i="11"/>
  <c r="B19" i="11"/>
  <c r="G18" i="11"/>
  <c r="F18" i="11"/>
  <c r="E18" i="11"/>
  <c r="D18" i="11"/>
  <c r="C18" i="11"/>
  <c r="B18" i="11"/>
  <c r="G17" i="11"/>
  <c r="F17" i="11"/>
  <c r="E17" i="11"/>
  <c r="D17" i="11"/>
  <c r="C17" i="11"/>
  <c r="B17" i="11"/>
  <c r="G16" i="11"/>
  <c r="F16" i="11"/>
  <c r="E16" i="11"/>
  <c r="D16" i="11"/>
  <c r="C16" i="11"/>
  <c r="B16" i="11"/>
  <c r="G15" i="11"/>
  <c r="F15" i="11"/>
  <c r="E15" i="11"/>
  <c r="D15" i="11"/>
  <c r="C15" i="11"/>
  <c r="B15" i="11"/>
  <c r="G14" i="11"/>
  <c r="F14" i="11"/>
  <c r="E14" i="11"/>
  <c r="D14" i="11"/>
  <c r="C14" i="11"/>
  <c r="B14" i="11"/>
  <c r="G13" i="11"/>
  <c r="F13" i="11"/>
  <c r="E13" i="11"/>
  <c r="D13" i="11"/>
  <c r="C13" i="11"/>
  <c r="B13" i="11"/>
  <c r="G12" i="11"/>
  <c r="F12" i="11"/>
  <c r="E12" i="11"/>
  <c r="D12" i="11"/>
  <c r="C12" i="11"/>
  <c r="B12" i="11"/>
  <c r="G11" i="11"/>
  <c r="F11" i="11"/>
  <c r="E11" i="11"/>
  <c r="D11" i="11"/>
  <c r="C11" i="11"/>
  <c r="B11" i="11"/>
  <c r="G10" i="11"/>
  <c r="F10" i="11"/>
  <c r="E10" i="11"/>
  <c r="D10" i="11"/>
  <c r="C10" i="11"/>
  <c r="B10" i="11"/>
  <c r="G9" i="11"/>
  <c r="F9" i="11"/>
  <c r="E9" i="11"/>
  <c r="D9" i="11"/>
  <c r="C9" i="11"/>
  <c r="B9" i="11"/>
  <c r="G20" i="12"/>
  <c r="F20" i="12"/>
  <c r="E20" i="12"/>
  <c r="D20" i="12"/>
  <c r="C20" i="12"/>
  <c r="B20" i="12"/>
  <c r="G19" i="12"/>
  <c r="F19" i="12"/>
  <c r="E19" i="12"/>
  <c r="D19" i="12"/>
  <c r="C19" i="12"/>
  <c r="B19" i="12"/>
  <c r="G18" i="12"/>
  <c r="F18" i="12"/>
  <c r="E18" i="12"/>
  <c r="D18" i="12"/>
  <c r="C18" i="12"/>
  <c r="B18" i="12"/>
  <c r="G17" i="12"/>
  <c r="F17" i="12"/>
  <c r="E17" i="12"/>
  <c r="D17" i="12"/>
  <c r="C17" i="12"/>
  <c r="B17" i="12"/>
  <c r="G16" i="12"/>
  <c r="F16" i="12"/>
  <c r="E16" i="12"/>
  <c r="D16" i="12"/>
  <c r="H16" i="12" s="1"/>
  <c r="C16" i="12"/>
  <c r="B16" i="12"/>
  <c r="G15" i="12"/>
  <c r="F15" i="12"/>
  <c r="E15" i="12"/>
  <c r="D15" i="12"/>
  <c r="C15" i="12"/>
  <c r="B15" i="12"/>
  <c r="G14" i="12"/>
  <c r="F14" i="12"/>
  <c r="E14" i="12"/>
  <c r="D14" i="12"/>
  <c r="C14" i="12"/>
  <c r="B14" i="12"/>
  <c r="G13" i="12"/>
  <c r="F13" i="12"/>
  <c r="E13" i="12"/>
  <c r="I13" i="12" s="1"/>
  <c r="D13" i="12"/>
  <c r="C13" i="12"/>
  <c r="B13" i="12"/>
  <c r="G12" i="12"/>
  <c r="F12" i="12"/>
  <c r="E12" i="12"/>
  <c r="I12" i="12" s="1"/>
  <c r="D12" i="12"/>
  <c r="H12" i="12" s="1"/>
  <c r="C12" i="12"/>
  <c r="B12" i="12"/>
  <c r="G11" i="12"/>
  <c r="F11" i="12"/>
  <c r="E11" i="12"/>
  <c r="D11" i="12"/>
  <c r="C11" i="12"/>
  <c r="B11" i="12"/>
  <c r="G10" i="12"/>
  <c r="F10" i="12"/>
  <c r="E10" i="12"/>
  <c r="D10" i="12"/>
  <c r="C10" i="12"/>
  <c r="B10" i="12"/>
  <c r="G9" i="12"/>
  <c r="F9" i="12"/>
  <c r="E9" i="12"/>
  <c r="D9" i="12"/>
  <c r="C9" i="12"/>
  <c r="B9" i="12"/>
  <c r="G21" i="13"/>
  <c r="F21" i="13"/>
  <c r="E21" i="13"/>
  <c r="D21" i="13"/>
  <c r="C21" i="13"/>
  <c r="B21" i="13"/>
  <c r="G20" i="13"/>
  <c r="F20" i="13"/>
  <c r="E20" i="13"/>
  <c r="D20" i="13"/>
  <c r="C20" i="13"/>
  <c r="B20" i="13"/>
  <c r="G19" i="13"/>
  <c r="F19" i="13"/>
  <c r="E19" i="13"/>
  <c r="D19" i="13"/>
  <c r="C19" i="13"/>
  <c r="B19" i="13"/>
  <c r="G18" i="13"/>
  <c r="F18" i="13"/>
  <c r="E18" i="13"/>
  <c r="D18" i="13"/>
  <c r="C18" i="13"/>
  <c r="B18" i="13"/>
  <c r="G17" i="13"/>
  <c r="F17" i="13"/>
  <c r="E17" i="13"/>
  <c r="D17" i="13"/>
  <c r="H17" i="13" s="1"/>
  <c r="C17" i="13"/>
  <c r="B17" i="13"/>
  <c r="G16" i="13"/>
  <c r="F16" i="13"/>
  <c r="E16" i="13"/>
  <c r="D16" i="13"/>
  <c r="C16" i="13"/>
  <c r="B16" i="13"/>
  <c r="G15" i="13"/>
  <c r="F15" i="13"/>
  <c r="E15" i="13"/>
  <c r="D15" i="13"/>
  <c r="C15" i="13"/>
  <c r="B15" i="13"/>
  <c r="G14" i="13"/>
  <c r="F14" i="13"/>
  <c r="E14" i="13"/>
  <c r="D14" i="13"/>
  <c r="C14" i="13"/>
  <c r="B14" i="13"/>
  <c r="G13" i="13"/>
  <c r="F13" i="13"/>
  <c r="E13" i="13"/>
  <c r="D13" i="13"/>
  <c r="H13" i="13" s="1"/>
  <c r="C13" i="13"/>
  <c r="B13" i="13"/>
  <c r="G12" i="13"/>
  <c r="F12" i="13"/>
  <c r="E12" i="13"/>
  <c r="D12" i="13"/>
  <c r="C12" i="13"/>
  <c r="B12" i="13"/>
  <c r="G11" i="13"/>
  <c r="F11" i="13"/>
  <c r="E11" i="13"/>
  <c r="D11" i="13"/>
  <c r="C11" i="13"/>
  <c r="B11" i="13"/>
  <c r="G10" i="13"/>
  <c r="F10" i="13"/>
  <c r="E10" i="13"/>
  <c r="D10" i="13"/>
  <c r="C10" i="13"/>
  <c r="B10" i="13"/>
  <c r="G9" i="13"/>
  <c r="F9" i="13"/>
  <c r="E9" i="13"/>
  <c r="D9" i="13"/>
  <c r="C9" i="13"/>
  <c r="B9" i="13"/>
  <c r="I17" i="12" l="1"/>
  <c r="H18" i="12"/>
  <c r="H9" i="10"/>
  <c r="H10" i="13"/>
  <c r="J10" i="13" s="1"/>
  <c r="I10" i="13"/>
  <c r="K10" i="13" s="1"/>
  <c r="I18" i="13"/>
  <c r="I14" i="12"/>
  <c r="I18" i="12"/>
  <c r="H17" i="10"/>
  <c r="E22" i="13"/>
  <c r="H11" i="10"/>
  <c r="H11" i="13"/>
  <c r="J11" i="13" s="1"/>
  <c r="H19" i="13"/>
  <c r="I16" i="12"/>
  <c r="I20" i="12"/>
  <c r="I15" i="11"/>
  <c r="K15" i="11" s="1"/>
  <c r="I16" i="11"/>
  <c r="K16" i="11" s="1"/>
  <c r="I19" i="11"/>
  <c r="I19" i="10"/>
  <c r="H12" i="10"/>
  <c r="H16" i="10"/>
  <c r="I11" i="12"/>
  <c r="I9" i="11"/>
  <c r="K9" i="11" s="1"/>
  <c r="I17" i="11"/>
  <c r="K17" i="11" s="1"/>
  <c r="I12" i="10"/>
  <c r="I16" i="10"/>
  <c r="I15" i="12"/>
  <c r="H11" i="11"/>
  <c r="J11" i="11" s="1"/>
  <c r="I9" i="12"/>
  <c r="H13" i="12"/>
  <c r="J13" i="13"/>
  <c r="H19" i="11"/>
  <c r="H15" i="10"/>
  <c r="I13" i="13"/>
  <c r="K13" i="13" s="1"/>
  <c r="I17" i="13"/>
  <c r="K17" i="13" s="1"/>
  <c r="H21" i="13"/>
  <c r="J21" i="13" s="1"/>
  <c r="D22" i="11"/>
  <c r="H10" i="11"/>
  <c r="J10" i="11" s="1"/>
  <c r="H14" i="11"/>
  <c r="J14" i="11" s="1"/>
  <c r="H10" i="10"/>
  <c r="I15" i="10"/>
  <c r="H15" i="13"/>
  <c r="J15" i="13" s="1"/>
  <c r="H20" i="12"/>
  <c r="I13" i="11"/>
  <c r="K13" i="11" s="1"/>
  <c r="I14" i="11"/>
  <c r="K14" i="11" s="1"/>
  <c r="H18" i="11"/>
  <c r="J18" i="11" s="1"/>
  <c r="I10" i="10"/>
  <c r="H13" i="10"/>
  <c r="H14" i="10"/>
  <c r="I20" i="10"/>
  <c r="H20" i="13"/>
  <c r="J20" i="13" s="1"/>
  <c r="H13" i="11"/>
  <c r="J13" i="11" s="1"/>
  <c r="H17" i="11"/>
  <c r="J17" i="11" s="1"/>
  <c r="I18" i="11"/>
  <c r="K18" i="11" s="1"/>
  <c r="H18" i="13"/>
  <c r="J18" i="13" s="1"/>
  <c r="H10" i="12"/>
  <c r="I14" i="13"/>
  <c r="K14" i="13" s="1"/>
  <c r="I15" i="13"/>
  <c r="K15" i="13" s="1"/>
  <c r="I10" i="12"/>
  <c r="I19" i="12"/>
  <c r="I20" i="11"/>
  <c r="K20" i="11" s="1"/>
  <c r="I21" i="11"/>
  <c r="K21" i="11" s="1"/>
  <c r="I9" i="13"/>
  <c r="K9" i="13" s="1"/>
  <c r="I20" i="13"/>
  <c r="K20" i="13" s="1"/>
  <c r="B21" i="12"/>
  <c r="H11" i="12"/>
  <c r="H19" i="12"/>
  <c r="H9" i="11"/>
  <c r="J9" i="11" s="1"/>
  <c r="I10" i="11"/>
  <c r="K10" i="11" s="1"/>
  <c r="H15" i="11"/>
  <c r="J15" i="11" s="1"/>
  <c r="H20" i="11"/>
  <c r="J20" i="11" s="1"/>
  <c r="B22" i="10"/>
  <c r="I14" i="10"/>
  <c r="H20" i="10"/>
  <c r="C21" i="12"/>
  <c r="H19" i="10"/>
  <c r="I12" i="13"/>
  <c r="K12" i="13" s="1"/>
  <c r="D21" i="12"/>
  <c r="H17" i="12"/>
  <c r="H12" i="11"/>
  <c r="J12" i="11" s="1"/>
  <c r="D22" i="10"/>
  <c r="F22" i="13"/>
  <c r="I19" i="13"/>
  <c r="G22" i="11"/>
  <c r="H12" i="13"/>
  <c r="J12" i="13" s="1"/>
  <c r="K18" i="13"/>
  <c r="E21" i="12"/>
  <c r="E22" i="10"/>
  <c r="I11" i="10"/>
  <c r="C22" i="13"/>
  <c r="I16" i="13"/>
  <c r="K16" i="13" s="1"/>
  <c r="B22" i="11"/>
  <c r="H16" i="11"/>
  <c r="J16" i="11" s="1"/>
  <c r="H21" i="11"/>
  <c r="J21" i="11" s="1"/>
  <c r="F22" i="10"/>
  <c r="E22" i="11"/>
  <c r="J17" i="13"/>
  <c r="C22" i="10"/>
  <c r="I13" i="10"/>
  <c r="B22" i="13"/>
  <c r="F21" i="12"/>
  <c r="H15" i="12"/>
  <c r="D22" i="13"/>
  <c r="I11" i="13"/>
  <c r="K11" i="13" s="1"/>
  <c r="H14" i="13"/>
  <c r="J14" i="13" s="1"/>
  <c r="H16" i="13"/>
  <c r="J16" i="13" s="1"/>
  <c r="I21" i="13"/>
  <c r="K21" i="13" s="1"/>
  <c r="G21" i="12"/>
  <c r="H14" i="12"/>
  <c r="C22" i="11"/>
  <c r="I11" i="11"/>
  <c r="K11" i="11" s="1"/>
  <c r="I12" i="11"/>
  <c r="K12" i="11" s="1"/>
  <c r="I9" i="10"/>
  <c r="I17" i="10"/>
  <c r="G22" i="13"/>
  <c r="G22" i="10"/>
  <c r="F22" i="11"/>
  <c r="H9" i="13"/>
  <c r="H9" i="12"/>
  <c r="H22" i="10" l="1"/>
  <c r="I21" i="12"/>
  <c r="I22" i="10"/>
  <c r="H21" i="12"/>
  <c r="K22" i="11"/>
  <c r="J22" i="11"/>
  <c r="I22" i="11"/>
  <c r="H22" i="11"/>
  <c r="I22" i="13"/>
  <c r="K22" i="13"/>
  <c r="J9" i="13"/>
  <c r="J22" i="13" s="1"/>
  <c r="H22" i="13"/>
</calcChain>
</file>

<file path=xl/sharedStrings.xml><?xml version="1.0" encoding="utf-8"?>
<sst xmlns="http://schemas.openxmlformats.org/spreadsheetml/2006/main" count="671" uniqueCount="210">
  <si>
    <t>Food and Live Animals</t>
  </si>
  <si>
    <t>Beverages and Tobacco</t>
  </si>
  <si>
    <t>Crude Materials</t>
  </si>
  <si>
    <t>Mineral Fuels &amp; Lub.</t>
  </si>
  <si>
    <t>Oils and Fats</t>
  </si>
  <si>
    <t>Chemical Products</t>
  </si>
  <si>
    <t>Manufactured goods</t>
  </si>
  <si>
    <t>Mach. &amp; Transp. Eqt</t>
  </si>
  <si>
    <t>Oth. Manufactures</t>
  </si>
  <si>
    <t>Commodities n.e.s</t>
  </si>
  <si>
    <t>Export Processing Zones</t>
  </si>
  <si>
    <t>Commercial Free Zone</t>
  </si>
  <si>
    <t>Personal Goods</t>
  </si>
  <si>
    <t>Total</t>
  </si>
  <si>
    <t>S.I.T.C Section</t>
  </si>
  <si>
    <t>IMPORTS</t>
  </si>
  <si>
    <t>DOMESTIC</t>
  </si>
  <si>
    <t>RE-EXPORTS</t>
  </si>
  <si>
    <t>TOTAL</t>
  </si>
  <si>
    <t>United States of America</t>
  </si>
  <si>
    <t>Mexico</t>
  </si>
  <si>
    <t>United Kingdom</t>
  </si>
  <si>
    <t>Other European Union</t>
  </si>
  <si>
    <t>Other Central America</t>
  </si>
  <si>
    <t>Panama</t>
  </si>
  <si>
    <t>Costa Rica</t>
  </si>
  <si>
    <t>Canada</t>
  </si>
  <si>
    <t>China</t>
  </si>
  <si>
    <t>Other</t>
  </si>
  <si>
    <t>COUNTRY</t>
  </si>
  <si>
    <t>BARBADOS</t>
  </si>
  <si>
    <t>DOMINICA</t>
  </si>
  <si>
    <t>GRENADA</t>
  </si>
  <si>
    <t>GUYANA</t>
  </si>
  <si>
    <t>JAMAICA</t>
  </si>
  <si>
    <t>ST-KITTS &amp; NEVIS</t>
  </si>
  <si>
    <t>ST-LUCIA</t>
  </si>
  <si>
    <t>SURINAM</t>
  </si>
  <si>
    <t>TRINIDAD &amp; TOBAGO</t>
  </si>
  <si>
    <t>Consumer Goods</t>
  </si>
  <si>
    <t>11.  Food and beverages</t>
  </si>
  <si>
    <t>12.  Transport equipment</t>
  </si>
  <si>
    <t>13.  Durable goods</t>
  </si>
  <si>
    <t>14.  Semi-durable goods</t>
  </si>
  <si>
    <t>15.  Non-durable goods</t>
  </si>
  <si>
    <t>Intermediate Goods</t>
  </si>
  <si>
    <t>21.  Food and beverages</t>
  </si>
  <si>
    <t>22.  Fuels and lubricants</t>
  </si>
  <si>
    <t>23.  Parts and accessories</t>
  </si>
  <si>
    <t>24.  Industrial supplies nes</t>
  </si>
  <si>
    <t>Capital Goods</t>
  </si>
  <si>
    <t>31.  Transport equipment</t>
  </si>
  <si>
    <t>32.  Other capital goods</t>
  </si>
  <si>
    <t>Other Goods</t>
  </si>
  <si>
    <t>41.  Passenger motor cars</t>
  </si>
  <si>
    <t>42.  Motor spirit</t>
  </si>
  <si>
    <t>44.  Goods to CFZ</t>
  </si>
  <si>
    <t>45.  Household goods</t>
  </si>
  <si>
    <t>46.  Goods nes</t>
  </si>
  <si>
    <t>Total Imports</t>
  </si>
  <si>
    <t>Visible Trade Gap</t>
  </si>
  <si>
    <t>EXPORTS (f.o.b)</t>
  </si>
  <si>
    <t>IMPORTS (c.i.f)</t>
  </si>
  <si>
    <t xml:space="preserve"> BALANCE OF TRADE</t>
  </si>
  <si>
    <t>N.A.</t>
  </si>
  <si>
    <t>(BZ $)</t>
  </si>
  <si>
    <t>Annual</t>
  </si>
  <si>
    <t>11:  Food and beverages</t>
  </si>
  <si>
    <t>12:  Transport equipment</t>
  </si>
  <si>
    <t>13:  Durable goods</t>
  </si>
  <si>
    <t>14:  Semi-durable goods</t>
  </si>
  <si>
    <t>15:  Non-durable goods</t>
  </si>
  <si>
    <t>21:  Food and beverages</t>
  </si>
  <si>
    <t>22:  Fuels and lubricants</t>
  </si>
  <si>
    <t>23:  Parts and accessories</t>
  </si>
  <si>
    <t>24:  Industrial supplies nes</t>
  </si>
  <si>
    <t>31:  Transport equipment</t>
  </si>
  <si>
    <t>32:  Other capital goods</t>
  </si>
  <si>
    <t>41:  Passenger motor cars</t>
  </si>
  <si>
    <t>42:  Motor spirit</t>
  </si>
  <si>
    <t>43:  Goods to EPZ</t>
  </si>
  <si>
    <t>44:  Goods to CFZ</t>
  </si>
  <si>
    <t>45:  Household goods</t>
  </si>
  <si>
    <t>46:  Goods nes</t>
  </si>
  <si>
    <t>Total Exports</t>
  </si>
  <si>
    <t>Source: Statistical Institute of Belize</t>
  </si>
  <si>
    <t>Note: Totals may not add up due to rounding</t>
  </si>
  <si>
    <t>Balance of Trade excluding CFZ</t>
  </si>
  <si>
    <t>QUARTER 3</t>
  </si>
  <si>
    <t>QUARTER 1</t>
  </si>
  <si>
    <t>QUARTER 2</t>
  </si>
  <si>
    <t>COMMODITY</t>
  </si>
  <si>
    <t>%</t>
  </si>
  <si>
    <t>VALUE</t>
  </si>
  <si>
    <t>GUATEMALA</t>
  </si>
  <si>
    <t>INDIA</t>
  </si>
  <si>
    <t>HONDURAS</t>
  </si>
  <si>
    <t>JAPAN</t>
  </si>
  <si>
    <t>NETHERLANDS (HOLLAND)</t>
  </si>
  <si>
    <t>EL SALVADOR</t>
  </si>
  <si>
    <t>GERMANY,FEDL.REP.OF</t>
  </si>
  <si>
    <t>NEW TAIWAN</t>
  </si>
  <si>
    <t>Table 1</t>
  </si>
  <si>
    <t>Value of Belize Imports and Exports by Section of the S.I.T.C</t>
  </si>
  <si>
    <t>Table 3</t>
  </si>
  <si>
    <t>Value of Belize Imports and Exports by Major Trading Partners</t>
  </si>
  <si>
    <t>Table 5</t>
  </si>
  <si>
    <t>Table 7</t>
  </si>
  <si>
    <t>Value of  Belize Imports and Exports to Caricom Countries</t>
  </si>
  <si>
    <t>Table 9</t>
  </si>
  <si>
    <t>Value of Belize Imports by Economic End-Use</t>
  </si>
  <si>
    <t>Table 10</t>
  </si>
  <si>
    <t>Value of Belize Imports by Economic End Use for  the Previous Five Quarters</t>
  </si>
  <si>
    <t>Table 11</t>
  </si>
  <si>
    <t>Table 12</t>
  </si>
  <si>
    <t>Direction of Trade for Selected Countries</t>
  </si>
  <si>
    <t xml:space="preserve"> Belize's Major Domestic Exports by Value and Percentage Share of the Total Gross Domestic Exports</t>
  </si>
  <si>
    <t>Curaçao</t>
  </si>
  <si>
    <t>UNITED ARAB EMIRATES</t>
  </si>
  <si>
    <t>REPUBLIC OF AUSTRIA</t>
  </si>
  <si>
    <t>BRAZIL</t>
  </si>
  <si>
    <t>CHILE</t>
  </si>
  <si>
    <t>SOUTH KOREA</t>
  </si>
  <si>
    <t>THAILAND</t>
  </si>
  <si>
    <t>VIETNAM</t>
  </si>
  <si>
    <t>CARICOM</t>
  </si>
  <si>
    <t>Value of Belize's Caricom Imports and Exports by Section of the S.I.T.C</t>
  </si>
  <si>
    <t xml:space="preserve">Value of Belize's Other Exports </t>
  </si>
  <si>
    <t>Table 8</t>
  </si>
  <si>
    <t>Jan-Dec</t>
  </si>
  <si>
    <t>Caricom</t>
  </si>
  <si>
    <t>Curacao</t>
  </si>
  <si>
    <t>Value of  Belize Imports  and Exports to Caricom Countries</t>
  </si>
  <si>
    <t>ANTIGUA &amp; BARBUDA</t>
  </si>
  <si>
    <t>HAITI</t>
  </si>
  <si>
    <t>ST. KITTS &amp; NEVIS</t>
  </si>
  <si>
    <t>ST. LUCIA</t>
  </si>
  <si>
    <t>SURINAME</t>
  </si>
  <si>
    <t>Totals may not add up due to rounding</t>
  </si>
  <si>
    <t>Jan-Feb</t>
  </si>
  <si>
    <t>For January-February of 2013 and 2014</t>
  </si>
  <si>
    <t xml:space="preserve"> For January-February of 2013 and 2014</t>
  </si>
  <si>
    <t>(BZ $ '000)</t>
  </si>
  <si>
    <t>MONTSERRAT</t>
  </si>
  <si>
    <t>ST VINCENT &amp; GREN.</t>
  </si>
  <si>
    <t>Table 13</t>
  </si>
  <si>
    <t>Table 6</t>
  </si>
  <si>
    <t>Table 4</t>
  </si>
  <si>
    <t>Table 2</t>
  </si>
  <si>
    <t>QUARTER 4</t>
  </si>
  <si>
    <t>* Balance of Trade excluding CFZ</t>
  </si>
  <si>
    <t>N.A</t>
  </si>
  <si>
    <t>BAHAMAS</t>
  </si>
  <si>
    <t>43.  Goods to EPZ/DPA</t>
  </si>
  <si>
    <t>Balance of Trade excluding CFZ, as export figures include only bulk exports and not other sales</t>
  </si>
  <si>
    <t>NOVEMBER</t>
  </si>
  <si>
    <t>JANUARY - NOVEMBER</t>
  </si>
  <si>
    <t>Jan-Nov</t>
  </si>
  <si>
    <t>QUANTITY</t>
  </si>
  <si>
    <t>SUGAR (L/TON)</t>
  </si>
  <si>
    <t>BANANAS (M/TON)</t>
  </si>
  <si>
    <t>MARINE PRODUCTS  (LBS '000 )</t>
  </si>
  <si>
    <t xml:space="preserve">        Whole Fish </t>
  </si>
  <si>
    <t xml:space="preserve">        Fish Fillet </t>
  </si>
  <si>
    <t xml:space="preserve">        Lobster Tail</t>
  </si>
  <si>
    <t xml:space="preserve">        Whole Lobsters and Lobster Meat </t>
  </si>
  <si>
    <t xml:space="preserve">        Shrimps (White Farmed)</t>
  </si>
  <si>
    <t xml:space="preserve">        Conch</t>
  </si>
  <si>
    <t>CITRUS PRODUCTS(GALS '000)</t>
  </si>
  <si>
    <t xml:space="preserve">        Orange Concentrate </t>
  </si>
  <si>
    <t xml:space="preserve">        Grapefruit Concentrate </t>
  </si>
  <si>
    <t>ANIMAL FEED (LBS '000)</t>
  </si>
  <si>
    <t>MOLASSES (GALS '000)</t>
  </si>
  <si>
    <t>MAJOR EXPORT VALUE</t>
  </si>
  <si>
    <t>ALL NON-MAJOR EXPORT VALUE</t>
  </si>
  <si>
    <t>TOTAL  EXPORT VALUE</t>
  </si>
  <si>
    <t>Note: Table includes only major marine products. Other marine exports are shown in Table 6a</t>
  </si>
  <si>
    <t>Table includes only major citrus products. Other citrus exports are shown in Table 6a</t>
  </si>
  <si>
    <t>CITRUS PRODUCTS (GALS '000)</t>
  </si>
  <si>
    <t>Note: Table includes only major marine products. Other marine exports are shown in Table 6b</t>
  </si>
  <si>
    <t>Table includes only major citrus products. Other citrus exports are shown in Table 6b</t>
  </si>
  <si>
    <r>
      <t xml:space="preserve">PEPPER SAUCE </t>
    </r>
    <r>
      <rPr>
        <b/>
        <i/>
        <sz val="10"/>
        <rFont val="Calibri"/>
        <family val="2"/>
        <scheme val="minor"/>
      </rPr>
      <t>(LBS '000)</t>
    </r>
  </si>
  <si>
    <r>
      <t xml:space="preserve">RED KIDNEY BEANS </t>
    </r>
    <r>
      <rPr>
        <b/>
        <i/>
        <sz val="10"/>
        <rFont val="Calibri"/>
        <family val="2"/>
        <scheme val="minor"/>
      </rPr>
      <t>(LBS '000)</t>
    </r>
  </si>
  <si>
    <t>CORN MEAL (LBS '000)</t>
  </si>
  <si>
    <r>
      <t xml:space="preserve">SAWN WOOD </t>
    </r>
    <r>
      <rPr>
        <b/>
        <i/>
        <sz val="10"/>
        <color theme="1"/>
        <rFont val="Calibri"/>
        <family val="2"/>
        <scheme val="minor"/>
      </rPr>
      <t>(BD FT '000)</t>
    </r>
  </si>
  <si>
    <t>PINEAPPLE CONCENTRATE (GALS '000)</t>
  </si>
  <si>
    <t>BLACK EYES PEAS (LBS '000)</t>
  </si>
  <si>
    <t>OTHER MARINE EXPORTS (LBS '000)</t>
  </si>
  <si>
    <t xml:space="preserve">        Ornamental Fish </t>
  </si>
  <si>
    <t xml:space="preserve">        Other Fish </t>
  </si>
  <si>
    <t xml:space="preserve">OTHER CITRUS PRODUCTS </t>
  </si>
  <si>
    <t xml:space="preserve">        Orange Squash (GALS '000)</t>
  </si>
  <si>
    <t xml:space="preserve">        Grapefruit Squash (GALS '000)</t>
  </si>
  <si>
    <t xml:space="preserve">        Oranges (LBS '000)</t>
  </si>
  <si>
    <t xml:space="preserve">          Orange Oil (LBS '000)</t>
  </si>
  <si>
    <t xml:space="preserve">        Grapefruit Oil (LBS '000)</t>
  </si>
  <si>
    <t xml:space="preserve">        Pulp Cells (LBS '000)</t>
  </si>
  <si>
    <t>CRUDE SOYBEAN OIL (LBS '000)</t>
  </si>
  <si>
    <t>CATTLE (LBS '000)</t>
  </si>
  <si>
    <t>ALCOHOLIC BEVERAGES (LBS '000)</t>
  </si>
  <si>
    <t>TISSUE PAPER (LBS '000)</t>
  </si>
  <si>
    <t>OTHER EXPORTS</t>
  </si>
  <si>
    <t>HONG KONG</t>
  </si>
  <si>
    <t>CAYMAN ISLANDS</t>
  </si>
  <si>
    <t>COLOMBIA</t>
  </si>
  <si>
    <t>TURKEY</t>
  </si>
  <si>
    <t>SPAIN</t>
  </si>
  <si>
    <t>For November of 2024 and 2025</t>
  </si>
  <si>
    <t>For January-November of 2024 and 2025</t>
  </si>
  <si>
    <t>For January to November of 2024 and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</si>
</sst>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(* #,##0.0_);_(* \(#,##0.0\);_(* &quot;-&quot;??_);_(@_)"/>
    <numFmt numFmtId="168" formatCode="#,##0.0"/>
    <numFmt numFmtId="169" formatCode="#,###.0&quot;*&quot;"/>
    <numFmt numFmtId="170" formatCode="_(* #,##0.000000_);_(* \(#,##0.000000\);_(* &quot;-&quot;??_);_(@_)"/>
    <numFmt numFmtId="171" formatCode="#,###&quot;*&quot;"/>
    <numFmt numFmtId="172" formatCode="_(* #,##0.0_);_(* \(#,##0.0\);_(* &quot;-&quot;?_);_(@_)"/>
    <numFmt numFmtId="173" formatCode="_(* #,##0.00_);_(* \(#,##0.00\);_(* &quot;-&quot;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9"/>
      <color theme="1"/>
      <name val="Arial"/>
      <family val="2"/>
    </font>
    <font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244">
    <xf numFmtId="0" fontId="0" fillId="0" borderId="0" xfId="0"/>
    <xf numFmtId="0" fontId="5" fillId="0" borderId="0" xfId="2" applyFont="1"/>
    <xf numFmtId="0" fontId="4" fillId="2" borderId="12" xfId="2" applyFont="1" applyFill="1" applyBorder="1"/>
    <xf numFmtId="165" fontId="0" fillId="0" borderId="0" xfId="0" applyNumberFormat="1"/>
    <xf numFmtId="0" fontId="4" fillId="0" borderId="14" xfId="2" applyFont="1" applyBorder="1"/>
    <xf numFmtId="1" fontId="0" fillId="0" borderId="0" xfId="0" applyNumberFormat="1"/>
    <xf numFmtId="0" fontId="0" fillId="0" borderId="4" xfId="0" applyBorder="1"/>
    <xf numFmtId="0" fontId="7" fillId="4" borderId="12" xfId="0" applyFont="1" applyFill="1" applyBorder="1"/>
    <xf numFmtId="0" fontId="7" fillId="0" borderId="0" xfId="0" applyFont="1" applyAlignment="1">
      <alignment horizontal="center"/>
    </xf>
    <xf numFmtId="0" fontId="7" fillId="0" borderId="4" xfId="0" applyFont="1" applyBorder="1"/>
    <xf numFmtId="165" fontId="0" fillId="0" borderId="0" xfId="1" applyNumberFormat="1" applyFont="1"/>
    <xf numFmtId="0" fontId="7" fillId="0" borderId="8" xfId="0" applyFont="1" applyBorder="1"/>
    <xf numFmtId="0" fontId="7" fillId="0" borderId="0" xfId="0" applyFont="1" applyAlignment="1">
      <alignment horizontal="right"/>
    </xf>
    <xf numFmtId="165" fontId="4" fillId="0" borderId="0" xfId="2" applyNumberFormat="1" applyFont="1"/>
    <xf numFmtId="3" fontId="0" fillId="0" borderId="0" xfId="0" applyNumberFormat="1"/>
    <xf numFmtId="164" fontId="0" fillId="0" borderId="0" xfId="1" applyFont="1" applyFill="1"/>
    <xf numFmtId="0" fontId="2" fillId="0" borderId="0" xfId="0" applyFont="1"/>
    <xf numFmtId="0" fontId="4" fillId="0" borderId="6" xfId="2" applyFont="1" applyBorder="1"/>
    <xf numFmtId="1" fontId="6" fillId="0" borderId="6" xfId="1" applyNumberFormat="1" applyFont="1" applyFill="1" applyBorder="1" applyAlignment="1">
      <alignment horizontal="center" vertical="center"/>
    </xf>
    <xf numFmtId="0" fontId="10" fillId="0" borderId="16" xfId="0" applyFont="1" applyBorder="1"/>
    <xf numFmtId="0" fontId="10" fillId="0" borderId="0" xfId="0" applyFont="1"/>
    <xf numFmtId="0" fontId="10" fillId="0" borderId="4" xfId="0" applyFont="1" applyBorder="1"/>
    <xf numFmtId="0" fontId="7" fillId="0" borderId="4" xfId="0" applyFont="1" applyBorder="1" applyAlignment="1">
      <alignment horizontal="right"/>
    </xf>
    <xf numFmtId="0" fontId="4" fillId="0" borderId="7" xfId="2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9" xfId="2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9" xfId="2" applyFont="1" applyBorder="1"/>
    <xf numFmtId="3" fontId="0" fillId="0" borderId="0" xfId="1" applyNumberFormat="1" applyFont="1"/>
    <xf numFmtId="0" fontId="3" fillId="3" borderId="7" xfId="2" applyFill="1" applyBorder="1"/>
    <xf numFmtId="0" fontId="3" fillId="3" borderId="9" xfId="2" applyFill="1" applyBorder="1"/>
    <xf numFmtId="0" fontId="11" fillId="0" borderId="8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2" fillId="0" borderId="9" xfId="2" applyFont="1" applyBorder="1"/>
    <xf numFmtId="0" fontId="4" fillId="6" borderId="20" xfId="2" applyFont="1" applyFill="1" applyBorder="1"/>
    <xf numFmtId="0" fontId="7" fillId="0" borderId="9" xfId="0" applyFont="1" applyBorder="1" applyAlignment="1">
      <alignment horizontal="center"/>
    </xf>
    <xf numFmtId="0" fontId="4" fillId="0" borderId="16" xfId="2" applyFont="1" applyBorder="1"/>
    <xf numFmtId="0" fontId="0" fillId="0" borderId="6" xfId="0" applyBorder="1"/>
    <xf numFmtId="167" fontId="0" fillId="0" borderId="9" xfId="1" applyNumberFormat="1" applyFont="1" applyBorder="1"/>
    <xf numFmtId="167" fontId="0" fillId="0" borderId="8" xfId="1" applyNumberFormat="1" applyFont="1" applyBorder="1"/>
    <xf numFmtId="167" fontId="0" fillId="0" borderId="0" xfId="1" applyNumberFormat="1" applyFont="1" applyBorder="1"/>
    <xf numFmtId="167" fontId="0" fillId="0" borderId="8" xfId="1" applyNumberFormat="1" applyFont="1" applyBorder="1" applyAlignment="1">
      <alignment horizontal="right"/>
    </xf>
    <xf numFmtId="167" fontId="0" fillId="0" borderId="9" xfId="1" applyNumberFormat="1" applyFont="1" applyBorder="1" applyAlignment="1">
      <alignment horizontal="right"/>
    </xf>
    <xf numFmtId="168" fontId="0" fillId="0" borderId="8" xfId="1" applyNumberFormat="1" applyFont="1" applyBorder="1" applyAlignment="1">
      <alignment horizontal="right"/>
    </xf>
    <xf numFmtId="168" fontId="0" fillId="0" borderId="9" xfId="1" applyNumberFormat="1" applyFont="1" applyBorder="1" applyAlignment="1">
      <alignment horizontal="right"/>
    </xf>
    <xf numFmtId="167" fontId="8" fillId="0" borderId="9" xfId="2" applyNumberFormat="1" applyFont="1" applyBorder="1"/>
    <xf numFmtId="167" fontId="0" fillId="0" borderId="9" xfId="0" applyNumberFormat="1" applyBorder="1"/>
    <xf numFmtId="167" fontId="0" fillId="0" borderId="0" xfId="0" applyNumberFormat="1"/>
    <xf numFmtId="168" fontId="0" fillId="0" borderId="8" xfId="1" applyNumberFormat="1" applyFont="1" applyBorder="1"/>
    <xf numFmtId="168" fontId="0" fillId="0" borderId="9" xfId="1" applyNumberFormat="1" applyFont="1" applyBorder="1"/>
    <xf numFmtId="168" fontId="0" fillId="0" borderId="11" xfId="1" applyNumberFormat="1" applyFont="1" applyBorder="1"/>
    <xf numFmtId="169" fontId="7" fillId="4" borderId="12" xfId="1" applyNumberFormat="1" applyFont="1" applyFill="1" applyBorder="1"/>
    <xf numFmtId="166" fontId="0" fillId="0" borderId="0" xfId="0" applyNumberFormat="1"/>
    <xf numFmtId="167" fontId="0" fillId="0" borderId="0" xfId="1" applyNumberFormat="1" applyFont="1" applyBorder="1" applyAlignment="1">
      <alignment horizontal="right"/>
    </xf>
    <xf numFmtId="167" fontId="0" fillId="0" borderId="0" xfId="1" applyNumberFormat="1" applyFont="1"/>
    <xf numFmtId="167" fontId="7" fillId="4" borderId="5" xfId="1" applyNumberFormat="1" applyFont="1" applyFill="1" applyBorder="1"/>
    <xf numFmtId="167" fontId="7" fillId="4" borderId="20" xfId="1" applyNumberFormat="1" applyFont="1" applyFill="1" applyBorder="1"/>
    <xf numFmtId="167" fontId="7" fillId="4" borderId="15" xfId="1" applyNumberFormat="1" applyFont="1" applyFill="1" applyBorder="1"/>
    <xf numFmtId="167" fontId="0" fillId="0" borderId="10" xfId="1" applyNumberFormat="1" applyFont="1" applyBorder="1"/>
    <xf numFmtId="167" fontId="4" fillId="6" borderId="5" xfId="2" applyNumberFormat="1" applyFont="1" applyFill="1" applyBorder="1"/>
    <xf numFmtId="167" fontId="4" fillId="6" borderId="20" xfId="2" applyNumberFormat="1" applyFont="1" applyFill="1" applyBorder="1"/>
    <xf numFmtId="167" fontId="0" fillId="0" borderId="8" xfId="0" applyNumberFormat="1" applyBorder="1"/>
    <xf numFmtId="0" fontId="10" fillId="0" borderId="21" xfId="0" applyFont="1" applyBorder="1"/>
    <xf numFmtId="167" fontId="7" fillId="0" borderId="16" xfId="1" applyNumberFormat="1" applyFont="1" applyBorder="1"/>
    <xf numFmtId="167" fontId="7" fillId="0" borderId="0" xfId="1" applyNumberFormat="1" applyFont="1"/>
    <xf numFmtId="167" fontId="7" fillId="0" borderId="8" xfId="1" applyNumberFormat="1" applyFont="1" applyBorder="1"/>
    <xf numFmtId="169" fontId="7" fillId="0" borderId="10" xfId="1" applyNumberFormat="1" applyFont="1" applyBorder="1"/>
    <xf numFmtId="164" fontId="0" fillId="0" borderId="0" xfId="0" applyNumberFormat="1"/>
    <xf numFmtId="170" fontId="0" fillId="0" borderId="0" xfId="0" applyNumberFormat="1"/>
    <xf numFmtId="1" fontId="7" fillId="4" borderId="2" xfId="1" applyNumberFormat="1" applyFont="1" applyFill="1" applyBorder="1" applyAlignment="1">
      <alignment horizontal="center" vertical="center"/>
    </xf>
    <xf numFmtId="167" fontId="7" fillId="0" borderId="8" xfId="0" applyNumberFormat="1" applyFont="1" applyBorder="1"/>
    <xf numFmtId="0" fontId="9" fillId="0" borderId="8" xfId="2" applyFont="1" applyBorder="1"/>
    <xf numFmtId="165" fontId="0" fillId="0" borderId="8" xfId="0" applyNumberFormat="1" applyBorder="1"/>
    <xf numFmtId="165" fontId="0" fillId="0" borderId="9" xfId="0" applyNumberFormat="1" applyBorder="1"/>
    <xf numFmtId="167" fontId="7" fillId="7" borderId="1" xfId="1" applyNumberFormat="1" applyFont="1" applyFill="1" applyBorder="1"/>
    <xf numFmtId="0" fontId="7" fillId="0" borderId="0" xfId="0" applyFont="1"/>
    <xf numFmtId="167" fontId="8" fillId="0" borderId="8" xfId="2" applyNumberFormat="1" applyFont="1" applyBorder="1"/>
    <xf numFmtId="167" fontId="4" fillId="2" borderId="1" xfId="2" applyNumberFormat="1" applyFont="1" applyFill="1" applyBorder="1"/>
    <xf numFmtId="0" fontId="4" fillId="2" borderId="1" xfId="2" applyFont="1" applyFill="1" applyBorder="1"/>
    <xf numFmtId="0" fontId="4" fillId="0" borderId="8" xfId="2" applyFont="1" applyBorder="1"/>
    <xf numFmtId="169" fontId="7" fillId="7" borderId="17" xfId="1" applyNumberFormat="1" applyFont="1" applyFill="1" applyBorder="1"/>
    <xf numFmtId="169" fontId="7" fillId="7" borderId="1" xfId="1" applyNumberFormat="1" applyFont="1" applyFill="1" applyBorder="1"/>
    <xf numFmtId="0" fontId="8" fillId="3" borderId="6" xfId="2" applyFont="1" applyFill="1" applyBorder="1"/>
    <xf numFmtId="0" fontId="4" fillId="2" borderId="2" xfId="2" applyFont="1" applyFill="1" applyBorder="1"/>
    <xf numFmtId="0" fontId="10" fillId="0" borderId="8" xfId="0" applyFont="1" applyBorder="1"/>
    <xf numFmtId="0" fontId="7" fillId="4" borderId="2" xfId="0" applyFont="1" applyFill="1" applyBorder="1"/>
    <xf numFmtId="0" fontId="9" fillId="4" borderId="14" xfId="2" applyFont="1" applyFill="1" applyBorder="1"/>
    <xf numFmtId="1" fontId="6" fillId="0" borderId="14" xfId="1" applyNumberFormat="1" applyFont="1" applyFill="1" applyBorder="1" applyAlignment="1">
      <alignment horizontal="center" vertical="center"/>
    </xf>
    <xf numFmtId="167" fontId="7" fillId="0" borderId="16" xfId="0" applyNumberFormat="1" applyFont="1" applyBorder="1"/>
    <xf numFmtId="164" fontId="8" fillId="0" borderId="8" xfId="1" applyFont="1" applyFill="1" applyBorder="1"/>
    <xf numFmtId="164" fontId="4" fillId="7" borderId="1" xfId="2" applyNumberFormat="1" applyFont="1" applyFill="1" applyBorder="1"/>
    <xf numFmtId="164" fontId="4" fillId="7" borderId="1" xfId="1" applyFont="1" applyFill="1" applyBorder="1"/>
    <xf numFmtId="167" fontId="8" fillId="0" borderId="8" xfId="1" applyNumberFormat="1" applyFont="1" applyFill="1" applyBorder="1"/>
    <xf numFmtId="167" fontId="4" fillId="7" borderId="1" xfId="2" applyNumberFormat="1" applyFont="1" applyFill="1" applyBorder="1"/>
    <xf numFmtId="167" fontId="8" fillId="0" borderId="8" xfId="1" applyNumberFormat="1" applyFont="1" applyBorder="1"/>
    <xf numFmtId="167" fontId="4" fillId="2" borderId="2" xfId="2" applyNumberFormat="1" applyFont="1" applyFill="1" applyBorder="1"/>
    <xf numFmtId="17" fontId="6" fillId="0" borderId="6" xfId="0" applyNumberFormat="1" applyFont="1" applyBorder="1" applyAlignment="1">
      <alignment horizontal="center"/>
    </xf>
    <xf numFmtId="17" fontId="6" fillId="0" borderId="7" xfId="0" applyNumberFormat="1" applyFont="1" applyBorder="1" applyAlignment="1">
      <alignment horizontal="center"/>
    </xf>
    <xf numFmtId="167" fontId="0" fillId="0" borderId="11" xfId="1" applyNumberFormat="1" applyFont="1" applyBorder="1"/>
    <xf numFmtId="167" fontId="8" fillId="0" borderId="0" xfId="1" applyNumberFormat="1" applyFont="1" applyFill="1" applyBorder="1"/>
    <xf numFmtId="167" fontId="8" fillId="0" borderId="9" xfId="1" applyNumberFormat="1" applyFont="1" applyFill="1" applyBorder="1"/>
    <xf numFmtId="167" fontId="7" fillId="4" borderId="12" xfId="1" applyNumberFormat="1" applyFont="1" applyFill="1" applyBorder="1"/>
    <xf numFmtId="167" fontId="4" fillId="6" borderId="12" xfId="2" applyNumberFormat="1" applyFont="1" applyFill="1" applyBorder="1"/>
    <xf numFmtId="172" fontId="0" fillId="0" borderId="0" xfId="0" applyNumberFormat="1"/>
    <xf numFmtId="0" fontId="7" fillId="4" borderId="19" xfId="0" applyFont="1" applyFill="1" applyBorder="1"/>
    <xf numFmtId="167" fontId="7" fillId="7" borderId="17" xfId="1" applyNumberFormat="1" applyFont="1" applyFill="1" applyBorder="1"/>
    <xf numFmtId="165" fontId="0" fillId="0" borderId="10" xfId="0" applyNumberFormat="1" applyBorder="1"/>
    <xf numFmtId="165" fontId="0" fillId="0" borderId="11" xfId="0" applyNumberFormat="1" applyBorder="1"/>
    <xf numFmtId="17" fontId="13" fillId="0" borderId="0" xfId="1" applyNumberFormat="1" applyFont="1" applyAlignment="1"/>
    <xf numFmtId="164" fontId="13" fillId="0" borderId="0" xfId="1" applyFont="1" applyAlignment="1"/>
    <xf numFmtId="164" fontId="13" fillId="0" borderId="0" xfId="1" applyFont="1"/>
    <xf numFmtId="17" fontId="13" fillId="0" borderId="0" xfId="1" applyNumberFormat="1" applyFont="1" applyAlignment="1">
      <alignment horizontal="right"/>
    </xf>
    <xf numFmtId="165" fontId="7" fillId="0" borderId="16" xfId="1" applyNumberFormat="1" applyFont="1" applyFill="1" applyBorder="1"/>
    <xf numFmtId="0" fontId="10" fillId="0" borderId="22" xfId="0" applyFont="1" applyBorder="1"/>
    <xf numFmtId="0" fontId="10" fillId="0" borderId="9" xfId="0" applyFont="1" applyBorder="1"/>
    <xf numFmtId="165" fontId="0" fillId="0" borderId="8" xfId="1" applyNumberFormat="1" applyFont="1" applyBorder="1"/>
    <xf numFmtId="0" fontId="0" fillId="0" borderId="16" xfId="0" applyBorder="1"/>
    <xf numFmtId="0" fontId="7" fillId="0" borderId="16" xfId="0" applyFont="1" applyBorder="1"/>
    <xf numFmtId="0" fontId="7" fillId="0" borderId="17" xfId="0" applyFont="1" applyBorder="1"/>
    <xf numFmtId="0" fontId="6" fillId="3" borderId="14" xfId="0" applyFont="1" applyFill="1" applyBorder="1" applyAlignment="1">
      <alignment horizontal="center"/>
    </xf>
    <xf numFmtId="167" fontId="0" fillId="0" borderId="16" xfId="1" applyNumberFormat="1" applyFont="1" applyBorder="1"/>
    <xf numFmtId="165" fontId="0" fillId="0" borderId="16" xfId="1" applyNumberFormat="1" applyFont="1" applyBorder="1"/>
    <xf numFmtId="169" fontId="7" fillId="0" borderId="17" xfId="1" applyNumberFormat="1" applyFont="1" applyBorder="1"/>
    <xf numFmtId="164" fontId="7" fillId="0" borderId="16" xfId="1" applyFont="1" applyBorder="1" applyAlignment="1">
      <alignment vertical="center"/>
    </xf>
    <xf numFmtId="165" fontId="7" fillId="0" borderId="16" xfId="1" applyNumberFormat="1" applyFont="1" applyBorder="1"/>
    <xf numFmtId="173" fontId="0" fillId="0" borderId="0" xfId="0" applyNumberFormat="1"/>
    <xf numFmtId="168" fontId="0" fillId="0" borderId="10" xfId="1" applyNumberFormat="1" applyFont="1" applyBorder="1"/>
    <xf numFmtId="165" fontId="0" fillId="0" borderId="0" xfId="1" applyNumberFormat="1" applyFont="1" applyFill="1"/>
    <xf numFmtId="164" fontId="0" fillId="0" borderId="8" xfId="1" applyFont="1" applyBorder="1"/>
    <xf numFmtId="164" fontId="0" fillId="0" borderId="9" xfId="1" applyFont="1" applyBorder="1"/>
    <xf numFmtId="164" fontId="0" fillId="0" borderId="0" xfId="1" applyFont="1" applyBorder="1"/>
    <xf numFmtId="166" fontId="0" fillId="0" borderId="9" xfId="0" applyNumberFormat="1" applyBorder="1"/>
    <xf numFmtId="164" fontId="0" fillId="0" borderId="8" xfId="1" applyFont="1" applyFill="1" applyBorder="1"/>
    <xf numFmtId="164" fontId="0" fillId="0" borderId="9" xfId="1" applyFont="1" applyFill="1" applyBorder="1"/>
    <xf numFmtId="164" fontId="0" fillId="0" borderId="0" xfId="1" applyFont="1"/>
    <xf numFmtId="0" fontId="7" fillId="4" borderId="1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168" fontId="7" fillId="0" borderId="8" xfId="0" applyNumberFormat="1" applyFont="1" applyBorder="1"/>
    <xf numFmtId="168" fontId="7" fillId="0" borderId="16" xfId="0" applyNumberFormat="1" applyFont="1" applyBorder="1"/>
    <xf numFmtId="171" fontId="0" fillId="0" borderId="0" xfId="0" applyNumberFormat="1"/>
    <xf numFmtId="167" fontId="7" fillId="4" borderId="1" xfId="0" applyNumberFormat="1" applyFont="1" applyFill="1" applyBorder="1"/>
    <xf numFmtId="168" fontId="7" fillId="4" borderId="1" xfId="0" applyNumberFormat="1" applyFont="1" applyFill="1" applyBorder="1"/>
    <xf numFmtId="168" fontId="0" fillId="0" borderId="0" xfId="0" applyNumberFormat="1"/>
    <xf numFmtId="167" fontId="0" fillId="0" borderId="11" xfId="0" applyNumberFormat="1" applyBorder="1"/>
    <xf numFmtId="0" fontId="7" fillId="4" borderId="0" xfId="0" applyFont="1" applyFill="1" applyAlignment="1">
      <alignment horizontal="center"/>
    </xf>
    <xf numFmtId="167" fontId="0" fillId="0" borderId="10" xfId="0" applyNumberFormat="1" applyBorder="1"/>
    <xf numFmtId="168" fontId="0" fillId="0" borderId="10" xfId="1" applyNumberFormat="1" applyFont="1" applyBorder="1" applyAlignment="1">
      <alignment horizontal="right"/>
    </xf>
    <xf numFmtId="168" fontId="0" fillId="0" borderId="11" xfId="1" applyNumberFormat="1" applyFont="1" applyBorder="1" applyAlignment="1">
      <alignment horizontal="right"/>
    </xf>
    <xf numFmtId="0" fontId="15" fillId="3" borderId="14" xfId="2" applyFont="1" applyFill="1" applyBorder="1"/>
    <xf numFmtId="164" fontId="7" fillId="0" borderId="0" xfId="1" applyFont="1"/>
    <xf numFmtId="166" fontId="7" fillId="0" borderId="9" xfId="0" applyNumberFormat="1" applyFont="1" applyBorder="1"/>
    <xf numFmtId="0" fontId="15" fillId="3" borderId="16" xfId="2" applyFont="1" applyFill="1" applyBorder="1"/>
    <xf numFmtId="0" fontId="10" fillId="3" borderId="16" xfId="0" applyFont="1" applyFill="1" applyBorder="1" applyAlignment="1">
      <alignment horizontal="left" indent="1"/>
    </xf>
    <xf numFmtId="0" fontId="16" fillId="3" borderId="16" xfId="0" applyFont="1" applyFill="1" applyBorder="1"/>
    <xf numFmtId="0" fontId="16" fillId="3" borderId="17" xfId="0" applyFont="1" applyFill="1" applyBorder="1"/>
    <xf numFmtId="164" fontId="7" fillId="0" borderId="10" xfId="1" applyFont="1" applyBorder="1"/>
    <xf numFmtId="164" fontId="7" fillId="0" borderId="4" xfId="1" applyFont="1" applyBorder="1"/>
    <xf numFmtId="0" fontId="15" fillId="5" borderId="14" xfId="2" applyFont="1" applyFill="1" applyBorder="1"/>
    <xf numFmtId="164" fontId="7" fillId="0" borderId="13" xfId="0" applyNumberFormat="1" applyFont="1" applyBorder="1"/>
    <xf numFmtId="166" fontId="7" fillId="0" borderId="7" xfId="0" applyNumberFormat="1" applyFont="1" applyBorder="1"/>
    <xf numFmtId="164" fontId="0" fillId="0" borderId="13" xfId="0" applyNumberFormat="1" applyBorder="1"/>
    <xf numFmtId="0" fontId="0" fillId="4" borderId="6" xfId="0" applyFill="1" applyBorder="1"/>
    <xf numFmtId="0" fontId="0" fillId="4" borderId="13" xfId="0" applyFill="1" applyBorder="1"/>
    <xf numFmtId="0" fontId="0" fillId="4" borderId="7" xfId="0" applyFill="1" applyBorder="1"/>
    <xf numFmtId="0" fontId="15" fillId="4" borderId="16" xfId="2" applyFont="1" applyFill="1" applyBorder="1"/>
    <xf numFmtId="0" fontId="0" fillId="4" borderId="8" xfId="0" applyFill="1" applyBorder="1"/>
    <xf numFmtId="164" fontId="7" fillId="4" borderId="0" xfId="0" applyNumberFormat="1" applyFont="1" applyFill="1"/>
    <xf numFmtId="164" fontId="0" fillId="4" borderId="0" xfId="0" applyNumberFormat="1" applyFill="1"/>
    <xf numFmtId="0" fontId="0" fillId="4" borderId="9" xfId="0" applyFill="1" applyBorder="1"/>
    <xf numFmtId="0" fontId="15" fillId="4" borderId="17" xfId="2" applyFont="1" applyFill="1" applyBorder="1"/>
    <xf numFmtId="0" fontId="0" fillId="4" borderId="10" xfId="0" applyFill="1" applyBorder="1"/>
    <xf numFmtId="164" fontId="7" fillId="4" borderId="4" xfId="1" applyFont="1" applyFill="1" applyBorder="1"/>
    <xf numFmtId="166" fontId="7" fillId="4" borderId="11" xfId="0" applyNumberFormat="1" applyFont="1" applyFill="1" applyBorder="1"/>
    <xf numFmtId="0" fontId="7" fillId="4" borderId="10" xfId="0" applyFont="1" applyFill="1" applyBorder="1"/>
    <xf numFmtId="0" fontId="13" fillId="0" borderId="0" xfId="0" applyFont="1"/>
    <xf numFmtId="164" fontId="7" fillId="0" borderId="6" xfId="1" applyFont="1" applyBorder="1"/>
    <xf numFmtId="164" fontId="7" fillId="0" borderId="13" xfId="1" applyFont="1" applyBorder="1"/>
    <xf numFmtId="164" fontId="7" fillId="0" borderId="8" xfId="1" applyFont="1" applyBorder="1"/>
    <xf numFmtId="164" fontId="7" fillId="0" borderId="0" xfId="1" applyFont="1" applyBorder="1"/>
    <xf numFmtId="167" fontId="7" fillId="0" borderId="9" xfId="1" applyNumberFormat="1" applyFont="1" applyBorder="1"/>
    <xf numFmtId="167" fontId="1" fillId="0" borderId="0" xfId="1" applyNumberFormat="1" applyFont="1"/>
    <xf numFmtId="164" fontId="1" fillId="0" borderId="0" xfId="1" applyFont="1"/>
    <xf numFmtId="164" fontId="1" fillId="0" borderId="8" xfId="1" applyFont="1" applyBorder="1"/>
    <xf numFmtId="164" fontId="1" fillId="0" borderId="0" xfId="1" applyFont="1" applyBorder="1"/>
    <xf numFmtId="166" fontId="7" fillId="0" borderId="11" xfId="0" applyNumberFormat="1" applyFont="1" applyBorder="1"/>
    <xf numFmtId="167" fontId="7" fillId="0" borderId="7" xfId="1" applyNumberFormat="1" applyFont="1" applyBorder="1"/>
    <xf numFmtId="164" fontId="7" fillId="0" borderId="6" xfId="0" applyNumberFormat="1" applyFont="1" applyBorder="1"/>
    <xf numFmtId="164" fontId="7" fillId="0" borderId="18" xfId="0" applyNumberFormat="1" applyFont="1" applyBorder="1"/>
    <xf numFmtId="0" fontId="0" fillId="4" borderId="0" xfId="0" applyFill="1"/>
    <xf numFmtId="164" fontId="0" fillId="4" borderId="8" xfId="0" applyNumberFormat="1" applyFill="1" applyBorder="1"/>
    <xf numFmtId="164" fontId="7" fillId="4" borderId="2" xfId="1" applyFont="1" applyFill="1" applyBorder="1"/>
    <xf numFmtId="164" fontId="15" fillId="3" borderId="14" xfId="1" applyFont="1" applyFill="1" applyBorder="1"/>
    <xf numFmtId="164" fontId="7" fillId="0" borderId="7" xfId="1" applyFont="1" applyBorder="1"/>
    <xf numFmtId="164" fontId="15" fillId="3" borderId="16" xfId="1" applyFont="1" applyFill="1" applyBorder="1"/>
    <xf numFmtId="164" fontId="7" fillId="0" borderId="9" xfId="1" applyFont="1" applyBorder="1"/>
    <xf numFmtId="164" fontId="16" fillId="3" borderId="16" xfId="1" applyFont="1" applyFill="1" applyBorder="1" applyAlignment="1">
      <alignment horizontal="left"/>
    </xf>
    <xf numFmtId="164" fontId="16" fillId="0" borderId="16" xfId="1" applyFont="1" applyFill="1" applyBorder="1" applyAlignment="1">
      <alignment horizontal="left"/>
    </xf>
    <xf numFmtId="164" fontId="10" fillId="3" borderId="16" xfId="1" applyFont="1" applyFill="1" applyBorder="1" applyAlignment="1">
      <alignment horizontal="left" indent="1"/>
    </xf>
    <xf numFmtId="164" fontId="16" fillId="0" borderId="16" xfId="1" applyFont="1" applyFill="1" applyBorder="1"/>
    <xf numFmtId="164" fontId="16" fillId="3" borderId="16" xfId="1" applyFont="1" applyFill="1" applyBorder="1"/>
    <xf numFmtId="164" fontId="7" fillId="0" borderId="11" xfId="1" applyFont="1" applyBorder="1"/>
    <xf numFmtId="0" fontId="15" fillId="4" borderId="1" xfId="2" applyFont="1" applyFill="1" applyBorder="1"/>
    <xf numFmtId="164" fontId="7" fillId="4" borderId="3" xfId="1" applyFont="1" applyFill="1" applyBorder="1"/>
    <xf numFmtId="166" fontId="0" fillId="0" borderId="0" xfId="1" applyNumberFormat="1" applyFont="1"/>
    <xf numFmtId="164" fontId="7" fillId="0" borderId="0" xfId="1" applyFont="1" applyFill="1"/>
    <xf numFmtId="164" fontId="7" fillId="0" borderId="8" xfId="1" applyFont="1" applyFill="1" applyBorder="1"/>
    <xf numFmtId="164" fontId="15" fillId="5" borderId="4" xfId="1" applyFont="1" applyFill="1" applyBorder="1"/>
    <xf numFmtId="164" fontId="0" fillId="0" borderId="10" xfId="1" applyFont="1" applyBorder="1"/>
    <xf numFmtId="164" fontId="0" fillId="4" borderId="10" xfId="1" applyFont="1" applyFill="1" applyBorder="1"/>
    <xf numFmtId="164" fontId="7" fillId="4" borderId="11" xfId="1" applyFont="1" applyFill="1" applyBorder="1"/>
    <xf numFmtId="164" fontId="0" fillId="0" borderId="8" xfId="0" applyNumberFormat="1" applyBorder="1"/>
    <xf numFmtId="164" fontId="0" fillId="0" borderId="16" xfId="1" applyFont="1" applyBorder="1"/>
    <xf numFmtId="164" fontId="7" fillId="0" borderId="16" xfId="1" applyFont="1" applyBorder="1"/>
    <xf numFmtId="164" fontId="7" fillId="0" borderId="17" xfId="1" applyFont="1" applyBorder="1"/>
    <xf numFmtId="0" fontId="7" fillId="0" borderId="0" xfId="0" applyFont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164" fontId="7" fillId="4" borderId="14" xfId="1" applyFont="1" applyFill="1" applyBorder="1" applyAlignment="1">
      <alignment horizontal="center" vertical="center"/>
    </xf>
    <xf numFmtId="164" fontId="7" fillId="4" borderId="17" xfId="1" applyFont="1" applyFill="1" applyBorder="1" applyAlignment="1">
      <alignment horizontal="center" vertical="center"/>
    </xf>
    <xf numFmtId="164" fontId="9" fillId="4" borderId="1" xfId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iborg-my.sharepoint.com/TRADE/TRADE/2014/Trade%20Tables%20for%20Website%202014%20(Orig)/Master%20Tables%20for%20Trade%20Bulletins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3\Trade%20Tables%20for%20Website%202013%20(Orig)\Master%20Tables%20for%20Trade%20Bulletins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by SITC 2014"/>
      <sheetName val="Import by SITC 2012"/>
      <sheetName val="Exports by SITC 2014"/>
      <sheetName val="Exports by SITC 2012"/>
      <sheetName val="Re-Exports by SITC 2014"/>
      <sheetName val="Re-Exports by SITC 2012"/>
      <sheetName val="Imports by COO 2014"/>
      <sheetName val="Imports by COO 2012"/>
      <sheetName val="Exports by COO 2014"/>
      <sheetName val="Exports by COO 2012"/>
      <sheetName val="Re-Exports by COO 2014"/>
      <sheetName val="Re-Exports by COO 2012"/>
      <sheetName val="Imports by Caricom SITC 2014"/>
      <sheetName val="Imports by Caricom SITC 2012"/>
      <sheetName val="Exports by Caricom SITC 2014"/>
      <sheetName val="Exports by Caricom SITC 2012"/>
      <sheetName val="Re-Exports by Caricom SITC 2013"/>
      <sheetName val="Re-Exports by Caricom SITC 2012"/>
      <sheetName val="Caricom Imports by COO 14"/>
      <sheetName val="Caricom imports COO 12"/>
      <sheetName val="CARICOM exports by COO 13"/>
      <sheetName val="CARICOM exports by COO 12"/>
      <sheetName val="CARICOM re-exports by COO 14"/>
      <sheetName val="CARICOM re-exports by COO 12"/>
      <sheetName val="Import by BEC 2014"/>
      <sheetName val="Import by BEC 2012"/>
      <sheetName val="Import by BEC 2011"/>
      <sheetName val="Exports 2014"/>
      <sheetName val="Exports 2012"/>
      <sheetName val="DirectionTrade Selected COO 12"/>
      <sheetName val="Transhipments 2014"/>
      <sheetName val="Direction of Trade 2014"/>
      <sheetName val="Sheet2"/>
      <sheetName val="Sheet1"/>
    </sheetNames>
    <sheetDataSet>
      <sheetData sheetId="0">
        <row r="4">
          <cell r="B4">
            <v>15539843.33</v>
          </cell>
          <cell r="C4">
            <v>13734540.109999999</v>
          </cell>
        </row>
        <row r="5">
          <cell r="B5">
            <v>5376822.0499999998</v>
          </cell>
          <cell r="C5">
            <v>1510025.96</v>
          </cell>
        </row>
        <row r="6">
          <cell r="B6">
            <v>1260558.77</v>
          </cell>
          <cell r="C6">
            <v>2042961.9</v>
          </cell>
        </row>
        <row r="7">
          <cell r="B7">
            <v>26227201.649999999</v>
          </cell>
          <cell r="C7">
            <v>23267348.510000002</v>
          </cell>
        </row>
        <row r="8">
          <cell r="B8">
            <v>1223191.44</v>
          </cell>
          <cell r="C8">
            <v>1202706.3</v>
          </cell>
        </row>
        <row r="9">
          <cell r="B9">
            <v>9167342.4100000001</v>
          </cell>
          <cell r="C9">
            <v>11216000.57</v>
          </cell>
        </row>
        <row r="10">
          <cell r="B10">
            <v>15010921.699999999</v>
          </cell>
          <cell r="C10">
            <v>14202905.25</v>
          </cell>
        </row>
        <row r="11">
          <cell r="B11">
            <v>22892443.52</v>
          </cell>
          <cell r="C11">
            <v>26515721.5</v>
          </cell>
        </row>
        <row r="12">
          <cell r="B12">
            <v>10176312.27</v>
          </cell>
          <cell r="C12">
            <v>9439830.0399999991</v>
          </cell>
        </row>
        <row r="13">
          <cell r="B13">
            <v>0</v>
          </cell>
          <cell r="C13">
            <v>0</v>
          </cell>
        </row>
        <row r="14">
          <cell r="B14">
            <v>18088471.530000001</v>
          </cell>
          <cell r="C14">
            <v>23912443.510000002</v>
          </cell>
        </row>
        <row r="15">
          <cell r="B15">
            <v>5592271.3000000007</v>
          </cell>
          <cell r="C15">
            <v>5187269.4000000004</v>
          </cell>
        </row>
        <row r="16">
          <cell r="B16">
            <v>750793.09</v>
          </cell>
          <cell r="C16">
            <v>504249.85</v>
          </cell>
        </row>
      </sheetData>
      <sheetData sheetId="1"/>
      <sheetData sheetId="2">
        <row r="4">
          <cell r="B4">
            <v>24351818.030000001</v>
          </cell>
          <cell r="C4">
            <v>38750458.469999999</v>
          </cell>
        </row>
        <row r="5">
          <cell r="B5">
            <v>2112.5</v>
          </cell>
          <cell r="C5">
            <v>14861.1</v>
          </cell>
        </row>
        <row r="6">
          <cell r="B6">
            <v>469003</v>
          </cell>
          <cell r="C6">
            <v>340371.54</v>
          </cell>
        </row>
        <row r="7">
          <cell r="B7">
            <v>13147530.42</v>
          </cell>
          <cell r="C7">
            <v>13978335.199999999</v>
          </cell>
        </row>
        <row r="8">
          <cell r="B8">
            <v>2370.56</v>
          </cell>
          <cell r="C8">
            <v>0</v>
          </cell>
        </row>
        <row r="9">
          <cell r="B9">
            <v>545635.17000000004</v>
          </cell>
          <cell r="C9">
            <v>696699.8</v>
          </cell>
        </row>
        <row r="10">
          <cell r="B10">
            <v>40941.230000000003</v>
          </cell>
          <cell r="C10">
            <v>93802.58</v>
          </cell>
        </row>
        <row r="11">
          <cell r="B11">
            <v>0</v>
          </cell>
          <cell r="C11">
            <v>0</v>
          </cell>
        </row>
        <row r="12">
          <cell r="B12">
            <v>3831.73</v>
          </cell>
          <cell r="C12">
            <v>7255.72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</sheetData>
      <sheetData sheetId="3"/>
      <sheetData sheetId="4">
        <row r="4">
          <cell r="B4">
            <v>98166.06</v>
          </cell>
          <cell r="C4">
            <v>141373.1</v>
          </cell>
        </row>
        <row r="5">
          <cell r="B5">
            <v>942112.25</v>
          </cell>
          <cell r="C5">
            <v>225962.81</v>
          </cell>
        </row>
        <row r="6">
          <cell r="B6">
            <v>0</v>
          </cell>
          <cell r="C6">
            <v>77.010000000000005</v>
          </cell>
        </row>
        <row r="7">
          <cell r="B7">
            <v>2212773.0299999998</v>
          </cell>
          <cell r="C7">
            <v>1705908.76</v>
          </cell>
        </row>
        <row r="8">
          <cell r="B8">
            <v>0</v>
          </cell>
          <cell r="C8">
            <v>66.959999999999994</v>
          </cell>
        </row>
        <row r="9">
          <cell r="B9">
            <v>140093.68</v>
          </cell>
          <cell r="C9">
            <v>25.46</v>
          </cell>
        </row>
        <row r="10">
          <cell r="B10">
            <v>631220.39</v>
          </cell>
          <cell r="C10">
            <v>317429.53999999998</v>
          </cell>
        </row>
        <row r="11">
          <cell r="B11">
            <v>517616.29</v>
          </cell>
          <cell r="C11">
            <v>1176103.05</v>
          </cell>
        </row>
        <row r="12">
          <cell r="B12">
            <v>747634.16</v>
          </cell>
          <cell r="C12">
            <v>412596.81</v>
          </cell>
        </row>
        <row r="13">
          <cell r="B13">
            <v>0</v>
          </cell>
          <cell r="C13">
            <v>0</v>
          </cell>
        </row>
        <row r="14">
          <cell r="B14">
            <v>3045589.76</v>
          </cell>
          <cell r="C14">
            <v>1303101.01</v>
          </cell>
        </row>
        <row r="15">
          <cell r="B15">
            <v>0</v>
          </cell>
          <cell r="C15">
            <v>0</v>
          </cell>
        </row>
        <row r="16">
          <cell r="B16">
            <v>10971.27</v>
          </cell>
          <cell r="C16">
            <v>260050.19</v>
          </cell>
        </row>
      </sheetData>
      <sheetData sheetId="5"/>
      <sheetData sheetId="6">
        <row r="3">
          <cell r="B3">
            <v>41168557.310000002</v>
          </cell>
          <cell r="C3">
            <v>37698672.549999997</v>
          </cell>
        </row>
        <row r="4">
          <cell r="B4">
            <v>12362500.779999999</v>
          </cell>
          <cell r="C4">
            <v>16550266.41</v>
          </cell>
        </row>
        <row r="5">
          <cell r="B5">
            <v>2310061.14</v>
          </cell>
          <cell r="C5">
            <v>2527878.36</v>
          </cell>
        </row>
        <row r="6">
          <cell r="B6">
            <v>3531640.61</v>
          </cell>
          <cell r="C6">
            <v>4600913.2699999996</v>
          </cell>
        </row>
        <row r="7">
          <cell r="B7">
            <v>2184628.37</v>
          </cell>
          <cell r="C7">
            <v>3020552.88</v>
          </cell>
        </row>
        <row r="8">
          <cell r="B8">
            <v>1255990.27</v>
          </cell>
          <cell r="C8">
            <v>1523150.94</v>
          </cell>
        </row>
        <row r="9">
          <cell r="B9">
            <v>11181812.439999999</v>
          </cell>
          <cell r="C9">
            <v>12864156.470000001</v>
          </cell>
        </row>
        <row r="10">
          <cell r="B10">
            <v>2938561.36</v>
          </cell>
          <cell r="C10">
            <v>4729292.84</v>
          </cell>
        </row>
        <row r="11">
          <cell r="B11">
            <v>1726546.19</v>
          </cell>
          <cell r="C11">
            <v>743474.27</v>
          </cell>
        </row>
        <row r="12">
          <cell r="B12">
            <v>22640122.129999999</v>
          </cell>
          <cell r="C12">
            <v>19804040.969999999</v>
          </cell>
        </row>
        <row r="13">
          <cell r="B13">
            <v>16182056.630000001</v>
          </cell>
          <cell r="C13">
            <v>12813645.720000001</v>
          </cell>
        </row>
        <row r="14">
          <cell r="B14">
            <v>13823695.83</v>
          </cell>
          <cell r="C14">
            <v>15859958.220000001</v>
          </cell>
        </row>
      </sheetData>
      <sheetData sheetId="7"/>
      <sheetData sheetId="8">
        <row r="3">
          <cell r="B3">
            <v>19916053.519000001</v>
          </cell>
          <cell r="C3">
            <v>21121372.232999999</v>
          </cell>
        </row>
        <row r="4">
          <cell r="B4">
            <v>2986750.8840000001</v>
          </cell>
          <cell r="C4">
            <v>8210197.6409999998</v>
          </cell>
        </row>
        <row r="5">
          <cell r="B5">
            <v>4191776.085</v>
          </cell>
          <cell r="C5">
            <v>12604782.204</v>
          </cell>
        </row>
        <row r="6">
          <cell r="B6">
            <v>5490848.9349999996</v>
          </cell>
          <cell r="C6">
            <v>7513364.4560000002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233874.24</v>
          </cell>
          <cell r="C9">
            <v>658974.28</v>
          </cell>
        </row>
        <row r="10">
          <cell r="B10">
            <v>4763612.6519999998</v>
          </cell>
          <cell r="C10">
            <v>2812682.5550000002</v>
          </cell>
        </row>
        <row r="11">
          <cell r="B11">
            <v>605.25</v>
          </cell>
          <cell r="C11">
            <v>38019.79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62320.01</v>
          </cell>
        </row>
        <row r="14">
          <cell r="B14">
            <v>979721.076</v>
          </cell>
          <cell r="C14">
            <v>860071.24</v>
          </cell>
        </row>
      </sheetData>
      <sheetData sheetId="9"/>
      <sheetData sheetId="10">
        <row r="3">
          <cell r="B3">
            <v>4940060.5</v>
          </cell>
          <cell r="C3">
            <v>3421604.25</v>
          </cell>
        </row>
        <row r="4">
          <cell r="B4">
            <v>48127.46</v>
          </cell>
          <cell r="C4">
            <v>141018.29999999999</v>
          </cell>
        </row>
        <row r="5">
          <cell r="B5">
            <v>53019.9</v>
          </cell>
          <cell r="C5">
            <v>99395.88</v>
          </cell>
        </row>
        <row r="6">
          <cell r="B6">
            <v>111599.63</v>
          </cell>
          <cell r="C6">
            <v>83743.69</v>
          </cell>
        </row>
        <row r="7">
          <cell r="B7">
            <v>0</v>
          </cell>
          <cell r="C7">
            <v>5523.91</v>
          </cell>
        </row>
        <row r="8">
          <cell r="B8">
            <v>0</v>
          </cell>
          <cell r="C8">
            <v>0</v>
          </cell>
        </row>
        <row r="9">
          <cell r="B9">
            <v>180839.53</v>
          </cell>
          <cell r="C9">
            <v>217774.49</v>
          </cell>
        </row>
        <row r="10">
          <cell r="B10">
            <v>435173.44</v>
          </cell>
          <cell r="C10">
            <v>233413.01</v>
          </cell>
        </row>
        <row r="11">
          <cell r="B11">
            <v>241696.5</v>
          </cell>
          <cell r="C11">
            <v>11838.08</v>
          </cell>
        </row>
        <row r="12">
          <cell r="B12">
            <v>0</v>
          </cell>
          <cell r="C12">
            <v>0</v>
          </cell>
        </row>
        <row r="13">
          <cell r="B13">
            <v>1005170.39</v>
          </cell>
          <cell r="C13">
            <v>776415.37</v>
          </cell>
        </row>
        <row r="14">
          <cell r="B14">
            <v>1330489.54</v>
          </cell>
          <cell r="C14">
            <v>551967.72</v>
          </cell>
        </row>
      </sheetData>
      <sheetData sheetId="11"/>
      <sheetData sheetId="12">
        <row r="2">
          <cell r="B2">
            <v>175742.52</v>
          </cell>
          <cell r="C2">
            <v>440147.93</v>
          </cell>
        </row>
        <row r="3">
          <cell r="B3">
            <v>1428029.71</v>
          </cell>
          <cell r="C3">
            <v>826134.31</v>
          </cell>
        </row>
        <row r="4">
          <cell r="B4">
            <v>0</v>
          </cell>
          <cell r="C4">
            <v>126.7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622037.85</v>
          </cell>
          <cell r="C7">
            <v>415286.72</v>
          </cell>
        </row>
        <row r="8">
          <cell r="B8">
            <v>388668.21</v>
          </cell>
          <cell r="C8">
            <v>2387446.48</v>
          </cell>
        </row>
        <row r="9">
          <cell r="B9">
            <v>0</v>
          </cell>
          <cell r="C9">
            <v>446322.17</v>
          </cell>
        </row>
        <row r="10">
          <cell r="B10">
            <v>225987.9</v>
          </cell>
          <cell r="C10">
            <v>213522.78</v>
          </cell>
        </row>
        <row r="11">
          <cell r="B11">
            <v>0</v>
          </cell>
          <cell r="C11">
            <v>0</v>
          </cell>
        </row>
        <row r="12">
          <cell r="B12">
            <v>97930.46</v>
          </cell>
          <cell r="C12">
            <v>0</v>
          </cell>
        </row>
        <row r="13">
          <cell r="B13">
            <v>164.71</v>
          </cell>
          <cell r="C13">
            <v>305.75</v>
          </cell>
        </row>
        <row r="14">
          <cell r="B14">
            <v>0</v>
          </cell>
          <cell r="C14">
            <v>0</v>
          </cell>
        </row>
      </sheetData>
      <sheetData sheetId="13"/>
      <sheetData sheetId="14">
        <row r="2">
          <cell r="B2">
            <v>4741645.1220000004</v>
          </cell>
          <cell r="C2">
            <v>2715454.8149999999</v>
          </cell>
        </row>
        <row r="3">
          <cell r="B3">
            <v>0</v>
          </cell>
          <cell r="C3">
            <v>20.18</v>
          </cell>
        </row>
        <row r="4">
          <cell r="B4">
            <v>0</v>
          </cell>
          <cell r="C4">
            <v>59919.75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21967.53</v>
          </cell>
          <cell r="C7">
            <v>0</v>
          </cell>
        </row>
        <row r="8">
          <cell r="B8">
            <v>0</v>
          </cell>
          <cell r="C8">
            <v>37287.81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5"/>
      <sheetData sheetId="16">
        <row r="2">
          <cell r="B2">
            <v>0</v>
          </cell>
          <cell r="C2">
            <v>30827.4</v>
          </cell>
        </row>
        <row r="3">
          <cell r="B3">
            <v>0</v>
          </cell>
          <cell r="C3">
            <v>3648.07</v>
          </cell>
        </row>
        <row r="4">
          <cell r="B4">
            <v>0</v>
          </cell>
          <cell r="C4">
            <v>0</v>
          </cell>
        </row>
        <row r="5">
          <cell r="B5">
            <v>47868.49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387103.2</v>
          </cell>
          <cell r="C8">
            <v>192885.04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201.75</v>
          </cell>
          <cell r="C14">
            <v>6052.5</v>
          </cell>
        </row>
      </sheetData>
      <sheetData sheetId="17"/>
      <sheetData sheetId="18">
        <row r="3">
          <cell r="B3">
            <v>0</v>
          </cell>
          <cell r="C3">
            <v>4010</v>
          </cell>
        </row>
        <row r="4">
          <cell r="B4">
            <v>385771.19</v>
          </cell>
          <cell r="C4">
            <v>402585.9</v>
          </cell>
        </row>
        <row r="5">
          <cell r="B5">
            <v>249740.28</v>
          </cell>
          <cell r="C5">
            <v>1315.35</v>
          </cell>
        </row>
        <row r="6">
          <cell r="B6">
            <v>0</v>
          </cell>
          <cell r="C6">
            <v>132271.34</v>
          </cell>
        </row>
        <row r="7">
          <cell r="B7">
            <v>144363.5</v>
          </cell>
          <cell r="C7">
            <v>353948.13</v>
          </cell>
        </row>
        <row r="8">
          <cell r="B8">
            <v>0</v>
          </cell>
          <cell r="C8">
            <v>0</v>
          </cell>
        </row>
        <row r="9">
          <cell r="B9">
            <v>457497.5</v>
          </cell>
          <cell r="C9">
            <v>2200691.17</v>
          </cell>
        </row>
        <row r="10">
          <cell r="B10">
            <v>127102.5</v>
          </cell>
          <cell r="C10">
            <v>67788</v>
          </cell>
        </row>
        <row r="11">
          <cell r="B11">
            <v>130390.22</v>
          </cell>
          <cell r="C11">
            <v>265279</v>
          </cell>
        </row>
        <row r="12">
          <cell r="B12">
            <v>0</v>
          </cell>
          <cell r="C12">
            <v>0</v>
          </cell>
        </row>
        <row r="13">
          <cell r="B13">
            <v>14293.58</v>
          </cell>
          <cell r="C13">
            <v>396.03</v>
          </cell>
        </row>
        <row r="14">
          <cell r="B14">
            <v>1429402.59</v>
          </cell>
          <cell r="C14">
            <v>1301007.92</v>
          </cell>
        </row>
        <row r="15">
          <cell r="B15">
            <v>0</v>
          </cell>
          <cell r="C15">
            <v>0</v>
          </cell>
        </row>
      </sheetData>
      <sheetData sheetId="19"/>
      <sheetData sheetId="20">
        <row r="3">
          <cell r="B3">
            <v>0</v>
          </cell>
          <cell r="C3">
            <v>34565.440000000002</v>
          </cell>
        </row>
        <row r="4">
          <cell r="B4">
            <v>97163.27</v>
          </cell>
          <cell r="C4">
            <v>138718.98000000001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1185923.55</v>
          </cell>
          <cell r="C7">
            <v>463413.23</v>
          </cell>
        </row>
        <row r="8">
          <cell r="B8">
            <v>0</v>
          </cell>
          <cell r="C8">
            <v>0</v>
          </cell>
        </row>
        <row r="9">
          <cell r="B9">
            <v>2061986.696</v>
          </cell>
          <cell r="C9">
            <v>1510487.098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2742.55</v>
          </cell>
        </row>
        <row r="12">
          <cell r="B12">
            <v>0</v>
          </cell>
          <cell r="C12">
            <v>0</v>
          </cell>
        </row>
        <row r="13">
          <cell r="B13">
            <v>427108.61</v>
          </cell>
          <cell r="C13">
            <v>0</v>
          </cell>
        </row>
        <row r="14">
          <cell r="B14">
            <v>991430.52500000002</v>
          </cell>
          <cell r="C14">
            <v>662755.25699999998</v>
          </cell>
        </row>
        <row r="15">
          <cell r="B15">
            <v>0</v>
          </cell>
          <cell r="C15">
            <v>0</v>
          </cell>
        </row>
      </sheetData>
      <sheetData sheetId="21"/>
      <sheetData sheetId="22"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739.41</v>
          </cell>
        </row>
        <row r="5">
          <cell r="B5">
            <v>15840</v>
          </cell>
          <cell r="C5">
            <v>0</v>
          </cell>
        </row>
        <row r="6">
          <cell r="B6">
            <v>0</v>
          </cell>
          <cell r="C6">
            <v>6052.5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419131.69</v>
          </cell>
          <cell r="C9">
            <v>226621.1</v>
          </cell>
        </row>
        <row r="10">
          <cell r="B10">
            <v>201.75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</sheetData>
      <sheetData sheetId="23"/>
      <sheetData sheetId="24">
        <row r="4">
          <cell r="B4">
            <v>15847185.15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by SITC 2013"/>
      <sheetName val="Import by SITC 2012"/>
      <sheetName val="Exports by SITC 2013"/>
      <sheetName val="Exports by SITC 2012"/>
      <sheetName val="Re-Exports by SITC 2013"/>
      <sheetName val="Re-Exports by SITC 2012"/>
      <sheetName val="Imports by COO 2013"/>
      <sheetName val="Imports by COO 2012"/>
      <sheetName val="Exports by COO 2013"/>
      <sheetName val="Exports by COO 2012"/>
      <sheetName val="Re-Exports by COO 2013"/>
      <sheetName val="Re-Exports by COO 2012"/>
      <sheetName val="Imports by Caricom SITC 2013"/>
      <sheetName val="Imports by Caricom SITC 2012"/>
      <sheetName val="Exports by Caricom SITC 2013"/>
      <sheetName val="Exports by Caricom SITC 2012"/>
      <sheetName val="Re-Exports by Caricom SITC 2013"/>
      <sheetName val="Re-Exports by Caricom SITC 2012"/>
      <sheetName val="Caricom Imports by COO 13"/>
      <sheetName val="Caricom imports COO 12"/>
      <sheetName val="CARICOM exports by COO 13"/>
      <sheetName val="CARICOM exports by COO 12"/>
      <sheetName val="CARICOM re-exports by COO 13"/>
      <sheetName val="CARICOM re-exports by COO 12"/>
      <sheetName val="Import by BEC 2013"/>
      <sheetName val="Import by BEC 2012"/>
      <sheetName val="Import by BEC 2011"/>
      <sheetName val="Exports 2013"/>
      <sheetName val="Exports 2012"/>
      <sheetName val="DirectionTrade Selected COO 13"/>
      <sheetName val="DirectionTrade Selected COO 12"/>
      <sheetName val="Transhipments 2013"/>
      <sheetName val="Direction After June"/>
    </sheetNames>
    <sheetDataSet>
      <sheetData sheetId="0">
        <row r="4">
          <cell r="B4">
            <v>15069833.23</v>
          </cell>
          <cell r="C4">
            <v>16289663.859999999</v>
          </cell>
        </row>
        <row r="5">
          <cell r="B5">
            <v>3656652.07</v>
          </cell>
          <cell r="C5">
            <v>3571164.77</v>
          </cell>
        </row>
        <row r="6">
          <cell r="B6">
            <v>1257865.3</v>
          </cell>
          <cell r="C6">
            <v>1073473.07</v>
          </cell>
        </row>
        <row r="7">
          <cell r="B7">
            <v>23498478.960000001</v>
          </cell>
          <cell r="C7">
            <v>25257604.609999999</v>
          </cell>
        </row>
        <row r="8">
          <cell r="B8">
            <v>925071.84</v>
          </cell>
          <cell r="C8">
            <v>1226154.71</v>
          </cell>
        </row>
        <row r="9">
          <cell r="B9">
            <v>11743515.619999999</v>
          </cell>
          <cell r="C9">
            <v>9982867.1699999999</v>
          </cell>
        </row>
        <row r="10">
          <cell r="B10">
            <v>16357746.99</v>
          </cell>
          <cell r="C10">
            <v>15967939.43</v>
          </cell>
        </row>
        <row r="11">
          <cell r="B11">
            <v>23116928.48</v>
          </cell>
          <cell r="C11">
            <v>20549127.789999999</v>
          </cell>
        </row>
        <row r="12">
          <cell r="B12">
            <v>8552029.1999999993</v>
          </cell>
          <cell r="C12">
            <v>8385669.4400000004</v>
          </cell>
        </row>
        <row r="13">
          <cell r="B13">
            <v>0</v>
          </cell>
          <cell r="C13">
            <v>0</v>
          </cell>
        </row>
        <row r="14">
          <cell r="B14">
            <v>29430629.600000001</v>
          </cell>
          <cell r="C14">
            <v>25318899.66</v>
          </cell>
        </row>
        <row r="15">
          <cell r="B15">
            <v>6835056.1100000003</v>
          </cell>
          <cell r="C15">
            <v>5791549.3700000001</v>
          </cell>
        </row>
        <row r="16">
          <cell r="B16">
            <v>1226338.6499999999</v>
          </cell>
          <cell r="C16">
            <v>258179.81</v>
          </cell>
        </row>
      </sheetData>
      <sheetData sheetId="1"/>
      <sheetData sheetId="2">
        <row r="4">
          <cell r="B4">
            <v>31238471.206</v>
          </cell>
          <cell r="C4">
            <v>47332954.773999996</v>
          </cell>
        </row>
        <row r="5">
          <cell r="B5">
            <v>48505.35</v>
          </cell>
          <cell r="C5">
            <v>27108.2</v>
          </cell>
        </row>
        <row r="6">
          <cell r="B6">
            <v>337423.45</v>
          </cell>
          <cell r="C6">
            <v>138113.57</v>
          </cell>
        </row>
        <row r="7">
          <cell r="B7">
            <v>14669245.640000001</v>
          </cell>
          <cell r="C7">
            <v>15345157.779999999</v>
          </cell>
        </row>
        <row r="8">
          <cell r="B8">
            <v>0</v>
          </cell>
          <cell r="C8">
            <v>0</v>
          </cell>
        </row>
        <row r="9">
          <cell r="B9">
            <v>749804.25</v>
          </cell>
          <cell r="C9">
            <v>1160793.3500000001</v>
          </cell>
        </row>
        <row r="10">
          <cell r="B10">
            <v>90216.2</v>
          </cell>
          <cell r="C10">
            <v>97931.75</v>
          </cell>
        </row>
        <row r="11">
          <cell r="B11">
            <v>0</v>
          </cell>
          <cell r="C11">
            <v>0</v>
          </cell>
        </row>
        <row r="12">
          <cell r="B12">
            <v>8682.19</v>
          </cell>
          <cell r="C12">
            <v>3538.61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</sheetData>
      <sheetData sheetId="3"/>
      <sheetData sheetId="4">
        <row r="4">
          <cell r="B4">
            <v>0</v>
          </cell>
          <cell r="C4">
            <v>131629.76999999999</v>
          </cell>
        </row>
        <row r="5">
          <cell r="B5">
            <v>801221.56</v>
          </cell>
          <cell r="C5">
            <v>151116.72</v>
          </cell>
        </row>
        <row r="6">
          <cell r="B6">
            <v>184298.93</v>
          </cell>
          <cell r="C6">
            <v>125589.37</v>
          </cell>
        </row>
        <row r="7">
          <cell r="B7">
            <v>2170892.66</v>
          </cell>
          <cell r="C7">
            <v>1796376.39</v>
          </cell>
        </row>
        <row r="8">
          <cell r="B8">
            <v>0</v>
          </cell>
          <cell r="C8">
            <v>0</v>
          </cell>
        </row>
        <row r="9">
          <cell r="B9">
            <v>78525.94</v>
          </cell>
          <cell r="C9">
            <v>308182.94</v>
          </cell>
        </row>
        <row r="10">
          <cell r="B10">
            <v>226951.7</v>
          </cell>
          <cell r="C10">
            <v>1378148.44</v>
          </cell>
        </row>
        <row r="11">
          <cell r="B11">
            <v>7809066.0300000003</v>
          </cell>
          <cell r="C11">
            <v>1490019.79</v>
          </cell>
        </row>
        <row r="12">
          <cell r="B12">
            <v>180046.62</v>
          </cell>
          <cell r="C12">
            <v>758060.11</v>
          </cell>
        </row>
        <row r="13">
          <cell r="B13">
            <v>0</v>
          </cell>
          <cell r="C13">
            <v>0</v>
          </cell>
        </row>
        <row r="14">
          <cell r="B14">
            <v>9716377.0500000007</v>
          </cell>
          <cell r="C14">
            <v>6912604.6900000004</v>
          </cell>
        </row>
        <row r="15">
          <cell r="B15">
            <v>0</v>
          </cell>
          <cell r="C15">
            <v>0</v>
          </cell>
        </row>
        <row r="16">
          <cell r="B16">
            <v>58414.99</v>
          </cell>
          <cell r="C16">
            <v>77385.25</v>
          </cell>
        </row>
      </sheetData>
      <sheetData sheetId="5"/>
      <sheetData sheetId="6">
        <row r="3">
          <cell r="B3">
            <v>42140483.159999996</v>
          </cell>
          <cell r="C3">
            <v>40418839.770000003</v>
          </cell>
        </row>
        <row r="4">
          <cell r="B4">
            <v>16513173.92</v>
          </cell>
          <cell r="C4">
            <v>13073313.6</v>
          </cell>
        </row>
        <row r="5">
          <cell r="B5">
            <v>2397467.5499999998</v>
          </cell>
          <cell r="C5">
            <v>1445403.76</v>
          </cell>
        </row>
        <row r="6">
          <cell r="B6">
            <v>4371149.28</v>
          </cell>
          <cell r="C6">
            <v>4847467.01</v>
          </cell>
        </row>
        <row r="7">
          <cell r="B7">
            <v>2288286.88</v>
          </cell>
          <cell r="C7">
            <v>3603068.81</v>
          </cell>
        </row>
        <row r="8">
          <cell r="B8">
            <v>2880930.22</v>
          </cell>
          <cell r="C8">
            <v>2123095.79</v>
          </cell>
        </row>
        <row r="9">
          <cell r="B9">
            <v>11991547.57</v>
          </cell>
          <cell r="C9">
            <v>13741021.58</v>
          </cell>
        </row>
        <row r="10">
          <cell r="B10">
            <v>2875200.8</v>
          </cell>
          <cell r="C10">
            <v>4884251.62</v>
          </cell>
        </row>
        <row r="11">
          <cell r="B11">
            <v>1399844.25</v>
          </cell>
          <cell r="C11">
            <v>552897.89</v>
          </cell>
        </row>
        <row r="12">
          <cell r="B12">
            <v>19589743.48</v>
          </cell>
          <cell r="C12">
            <v>21904578.379999999</v>
          </cell>
        </row>
        <row r="13">
          <cell r="B13">
            <v>17804786.640000001</v>
          </cell>
          <cell r="C13">
            <v>14424261.99</v>
          </cell>
        </row>
        <row r="14">
          <cell r="B14">
            <v>17417532.300000001</v>
          </cell>
          <cell r="C14">
            <v>12654093.49</v>
          </cell>
        </row>
      </sheetData>
      <sheetData sheetId="7"/>
      <sheetData sheetId="8">
        <row r="3">
          <cell r="B3">
            <v>22415141.802999999</v>
          </cell>
          <cell r="C3">
            <v>26338768.377</v>
          </cell>
        </row>
        <row r="4">
          <cell r="B4">
            <v>747955.16099999996</v>
          </cell>
          <cell r="C4">
            <v>2136208.656</v>
          </cell>
        </row>
        <row r="5">
          <cell r="B5">
            <v>7556458.5250000004</v>
          </cell>
          <cell r="C5">
            <v>21379532.600000001</v>
          </cell>
        </row>
        <row r="6">
          <cell r="B6">
            <v>5611469.0930000003</v>
          </cell>
          <cell r="C6">
            <v>7292218.4400000004</v>
          </cell>
        </row>
        <row r="7">
          <cell r="B7">
            <v>5573.16</v>
          </cell>
          <cell r="C7">
            <v>0</v>
          </cell>
        </row>
        <row r="8">
          <cell r="B8">
            <v>2869.71</v>
          </cell>
          <cell r="C8">
            <v>0</v>
          </cell>
        </row>
        <row r="9">
          <cell r="B9">
            <v>540657.82999999996</v>
          </cell>
          <cell r="C9">
            <v>742256.37</v>
          </cell>
        </row>
        <row r="10">
          <cell r="B10">
            <v>7820789.9939999999</v>
          </cell>
          <cell r="C10">
            <v>5027110.1909999996</v>
          </cell>
        </row>
        <row r="11">
          <cell r="B11">
            <v>56881.89</v>
          </cell>
          <cell r="C11">
            <v>33761.919999999998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35436.639999999999</v>
          </cell>
        </row>
        <row r="14">
          <cell r="B14">
            <v>2384551.12</v>
          </cell>
          <cell r="C14">
            <v>1120304.8400000001</v>
          </cell>
        </row>
      </sheetData>
      <sheetData sheetId="9"/>
      <sheetData sheetId="10">
        <row r="3">
          <cell r="B3">
            <v>11540879.640000001</v>
          </cell>
          <cell r="C3">
            <v>5035480.72</v>
          </cell>
        </row>
        <row r="4">
          <cell r="B4">
            <v>90827.82</v>
          </cell>
          <cell r="C4">
            <v>346941.13</v>
          </cell>
        </row>
        <row r="5">
          <cell r="B5">
            <v>175820.52</v>
          </cell>
          <cell r="C5">
            <v>288746.06</v>
          </cell>
        </row>
        <row r="6">
          <cell r="B6">
            <v>13275.82</v>
          </cell>
          <cell r="C6">
            <v>10336.44</v>
          </cell>
        </row>
        <row r="7">
          <cell r="B7">
            <v>436.79</v>
          </cell>
          <cell r="C7">
            <v>553951.56000000006</v>
          </cell>
        </row>
        <row r="8">
          <cell r="B8">
            <v>2017.5</v>
          </cell>
          <cell r="C8">
            <v>0</v>
          </cell>
        </row>
        <row r="9">
          <cell r="B9">
            <v>1356644.51</v>
          </cell>
          <cell r="C9">
            <v>686167.86</v>
          </cell>
        </row>
        <row r="10">
          <cell r="B10">
            <v>5732.92</v>
          </cell>
          <cell r="C10">
            <v>899896.68</v>
          </cell>
        </row>
        <row r="11">
          <cell r="B11">
            <v>98056.7</v>
          </cell>
          <cell r="C11">
            <v>20175</v>
          </cell>
        </row>
        <row r="12">
          <cell r="B12">
            <v>0</v>
          </cell>
          <cell r="C12">
            <v>0</v>
          </cell>
        </row>
        <row r="13">
          <cell r="B13">
            <v>3277166.25</v>
          </cell>
          <cell r="C13">
            <v>2952315.75</v>
          </cell>
        </row>
        <row r="14">
          <cell r="B14">
            <v>4664937.01</v>
          </cell>
          <cell r="C14">
            <v>2335102.27</v>
          </cell>
        </row>
      </sheetData>
      <sheetData sheetId="11"/>
      <sheetData sheetId="12">
        <row r="2">
          <cell r="B2">
            <v>107715.27</v>
          </cell>
          <cell r="C2">
            <v>202105.14</v>
          </cell>
        </row>
        <row r="3">
          <cell r="B3">
            <v>1709107.72</v>
          </cell>
          <cell r="C3">
            <v>2048720.19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956.04</v>
          </cell>
          <cell r="C6">
            <v>0</v>
          </cell>
        </row>
        <row r="7">
          <cell r="B7">
            <v>384445.06</v>
          </cell>
          <cell r="C7">
            <v>464070.39</v>
          </cell>
        </row>
        <row r="8">
          <cell r="B8">
            <v>307657.3</v>
          </cell>
          <cell r="C8">
            <v>1572557.61</v>
          </cell>
        </row>
        <row r="9">
          <cell r="B9">
            <v>226117.57</v>
          </cell>
          <cell r="C9">
            <v>298156.48</v>
          </cell>
        </row>
        <row r="10">
          <cell r="B10">
            <v>88376.9</v>
          </cell>
          <cell r="C10">
            <v>189843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106702.55</v>
          </cell>
        </row>
        <row r="13">
          <cell r="B13">
            <v>50824.94</v>
          </cell>
          <cell r="C13">
            <v>0</v>
          </cell>
        </row>
        <row r="14">
          <cell r="B14">
            <v>0</v>
          </cell>
          <cell r="C14">
            <v>2096.2600000000002</v>
          </cell>
        </row>
      </sheetData>
      <sheetData sheetId="13"/>
      <sheetData sheetId="14">
        <row r="2">
          <cell r="B2">
            <v>7801001.3399999999</v>
          </cell>
          <cell r="C2">
            <v>4939265.9400000004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19788.650000000001</v>
          </cell>
          <cell r="C7">
            <v>0</v>
          </cell>
        </row>
        <row r="8">
          <cell r="B8">
            <v>0</v>
          </cell>
          <cell r="C8">
            <v>87844.25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5"/>
      <sheetData sheetId="16"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5732.92</v>
          </cell>
          <cell r="C8">
            <v>878914.68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20982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7"/>
      <sheetData sheetId="18">
        <row r="3">
          <cell r="B3">
            <v>0</v>
          </cell>
          <cell r="C3">
            <v>0</v>
          </cell>
        </row>
        <row r="4">
          <cell r="B4">
            <v>151096.22</v>
          </cell>
          <cell r="C4">
            <v>158481.41</v>
          </cell>
        </row>
        <row r="5">
          <cell r="B5">
            <v>169714.11</v>
          </cell>
          <cell r="C5">
            <v>0</v>
          </cell>
        </row>
        <row r="6">
          <cell r="B6">
            <v>155</v>
          </cell>
          <cell r="C6">
            <v>0</v>
          </cell>
        </row>
        <row r="7">
          <cell r="B7">
            <v>52285.54</v>
          </cell>
          <cell r="C7">
            <v>100783.67</v>
          </cell>
        </row>
        <row r="8">
          <cell r="B8">
            <v>0</v>
          </cell>
          <cell r="C8">
            <v>25.18</v>
          </cell>
        </row>
        <row r="9">
          <cell r="B9">
            <v>553333.56999999995</v>
          </cell>
          <cell r="C9">
            <v>2127624.37</v>
          </cell>
        </row>
        <row r="10">
          <cell r="B10">
            <v>0</v>
          </cell>
          <cell r="C10">
            <v>0</v>
          </cell>
        </row>
        <row r="11">
          <cell r="B11">
            <v>267782.12</v>
          </cell>
          <cell r="C11">
            <v>385651.35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1680834.24</v>
          </cell>
          <cell r="C14">
            <v>2111685.64</v>
          </cell>
        </row>
        <row r="15">
          <cell r="B15">
            <v>0</v>
          </cell>
          <cell r="C15">
            <v>0</v>
          </cell>
        </row>
      </sheetData>
      <sheetData sheetId="19"/>
      <sheetData sheetId="20">
        <row r="3">
          <cell r="B3">
            <v>0</v>
          </cell>
          <cell r="C3">
            <v>0</v>
          </cell>
        </row>
        <row r="4">
          <cell r="B4">
            <v>95059.11</v>
          </cell>
          <cell r="C4">
            <v>418816.16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1056108.27</v>
          </cell>
          <cell r="C7">
            <v>1073072.95</v>
          </cell>
        </row>
        <row r="8">
          <cell r="B8">
            <v>0</v>
          </cell>
          <cell r="C8">
            <v>0</v>
          </cell>
        </row>
        <row r="9">
          <cell r="B9">
            <v>1051295.27</v>
          </cell>
          <cell r="C9">
            <v>2292707.25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180772.28</v>
          </cell>
          <cell r="C13">
            <v>0</v>
          </cell>
        </row>
        <row r="14">
          <cell r="B14">
            <v>5437555.0700000003</v>
          </cell>
          <cell r="C14">
            <v>1242513.83</v>
          </cell>
        </row>
        <row r="15">
          <cell r="B15">
            <v>0</v>
          </cell>
          <cell r="C15">
            <v>0</v>
          </cell>
        </row>
      </sheetData>
      <sheetData sheetId="21"/>
      <sheetData sheetId="22"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0</v>
          </cell>
          <cell r="C9">
            <v>878914.68</v>
          </cell>
        </row>
        <row r="10">
          <cell r="B10">
            <v>0</v>
          </cell>
          <cell r="C10">
            <v>0</v>
          </cell>
        </row>
        <row r="11">
          <cell r="B11">
            <v>5732.92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20982</v>
          </cell>
        </row>
        <row r="15">
          <cell r="B15">
            <v>0</v>
          </cell>
          <cell r="C15">
            <v>0</v>
          </cell>
        </row>
      </sheetData>
      <sheetData sheetId="23"/>
      <sheetData sheetId="24">
        <row r="4">
          <cell r="B4">
            <v>13846470.16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workbookViewId="0">
      <selection activeCell="F12" sqref="F12"/>
    </sheetView>
  </sheetViews>
  <sheetFormatPr defaultRowHeight="15" x14ac:dyDescent="0.25"/>
  <cols>
    <col min="1" max="1" width="22.42578125" bestFit="1" customWidth="1"/>
    <col min="2" max="2" width="15.28515625" bestFit="1" customWidth="1"/>
    <col min="3" max="3" width="10.5703125" bestFit="1" customWidth="1"/>
    <col min="4" max="4" width="14.28515625" bestFit="1" customWidth="1"/>
    <col min="5" max="5" width="9.7109375" bestFit="1" customWidth="1"/>
    <col min="6" max="6" width="13.28515625" bestFit="1" customWidth="1"/>
    <col min="7" max="7" width="9.5703125" bestFit="1" customWidth="1"/>
    <col min="8" max="8" width="14.28515625" bestFit="1" customWidth="1"/>
    <col min="9" max="9" width="9.7109375" bestFit="1" customWidth="1"/>
    <col min="10" max="10" width="15" bestFit="1" customWidth="1"/>
    <col min="11" max="11" width="10.85546875" bestFit="1" customWidth="1"/>
    <col min="12" max="13" width="12.28515625" bestFit="1" customWidth="1"/>
  </cols>
  <sheetData>
    <row r="1" spans="1:15" x14ac:dyDescent="0.25">
      <c r="A1" s="217" t="s">
        <v>102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5" x14ac:dyDescent="0.25">
      <c r="A2" s="217" t="s">
        <v>103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5" x14ac:dyDescent="0.25">
      <c r="A3" s="217" t="s">
        <v>207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</row>
    <row r="4" spans="1:15" x14ac:dyDescent="0.25">
      <c r="A4" s="6"/>
      <c r="B4" s="6"/>
      <c r="C4" s="6"/>
      <c r="D4" s="6"/>
      <c r="E4" s="6"/>
      <c r="F4" s="6"/>
      <c r="G4" s="6"/>
      <c r="H4" s="6"/>
      <c r="I4" s="6"/>
      <c r="K4" s="12" t="s">
        <v>142</v>
      </c>
    </row>
    <row r="5" spans="1:15" x14ac:dyDescent="0.25">
      <c r="A5" s="226" t="s">
        <v>14</v>
      </c>
      <c r="B5" s="220" t="s">
        <v>62</v>
      </c>
      <c r="C5" s="221"/>
      <c r="D5" s="219" t="s">
        <v>61</v>
      </c>
      <c r="E5" s="229"/>
      <c r="F5" s="229"/>
      <c r="G5" s="229"/>
      <c r="H5" s="229"/>
      <c r="I5" s="229"/>
      <c r="J5" s="220" t="s">
        <v>63</v>
      </c>
      <c r="K5" s="221"/>
    </row>
    <row r="6" spans="1:15" x14ac:dyDescent="0.25">
      <c r="A6" s="226"/>
      <c r="B6" s="227"/>
      <c r="C6" s="228"/>
      <c r="D6" s="218" t="s">
        <v>16</v>
      </c>
      <c r="E6" s="225"/>
      <c r="F6" s="218" t="s">
        <v>17</v>
      </c>
      <c r="G6" s="225"/>
      <c r="H6" s="218" t="s">
        <v>18</v>
      </c>
      <c r="I6" s="224"/>
      <c r="J6" s="222"/>
      <c r="K6" s="223"/>
    </row>
    <row r="7" spans="1:15" x14ac:dyDescent="0.25">
      <c r="A7" s="82"/>
      <c r="B7" s="99">
        <v>45962</v>
      </c>
      <c r="C7" s="100">
        <v>45597</v>
      </c>
      <c r="D7" s="99">
        <v>45962</v>
      </c>
      <c r="E7" s="100">
        <v>45597</v>
      </c>
      <c r="F7" s="99">
        <v>45962</v>
      </c>
      <c r="G7" s="100">
        <v>45597</v>
      </c>
      <c r="H7" s="99">
        <v>45962</v>
      </c>
      <c r="I7" s="100">
        <v>45597</v>
      </c>
      <c r="J7" s="99">
        <v>45962</v>
      </c>
      <c r="K7" s="100">
        <v>45597</v>
      </c>
    </row>
    <row r="8" spans="1:15" x14ac:dyDescent="0.25">
      <c r="A8" s="74" t="s">
        <v>0</v>
      </c>
      <c r="B8" s="95">
        <v>24896.450649999999</v>
      </c>
      <c r="C8" s="103">
        <v>32600.403989999999</v>
      </c>
      <c r="D8" s="102">
        <v>22401.868309999998</v>
      </c>
      <c r="E8" s="41">
        <v>19371.250929999998</v>
      </c>
      <c r="F8" s="92">
        <v>66.193910000000002</v>
      </c>
      <c r="G8" s="41">
        <v>0</v>
      </c>
      <c r="H8" s="95">
        <v>22468.06222</v>
      </c>
      <c r="I8" s="41">
        <v>19371.250929999998</v>
      </c>
      <c r="J8" s="75">
        <v>-2428.3884299999991</v>
      </c>
      <c r="K8" s="76">
        <v>-13229.153060000001</v>
      </c>
      <c r="L8" s="3"/>
      <c r="M8" s="3"/>
      <c r="N8" s="3"/>
      <c r="O8" s="3"/>
    </row>
    <row r="9" spans="1:15" x14ac:dyDescent="0.25">
      <c r="A9" s="74" t="s">
        <v>1</v>
      </c>
      <c r="B9" s="95">
        <v>5099.3123700000006</v>
      </c>
      <c r="C9" s="103">
        <v>4487.4943300000004</v>
      </c>
      <c r="D9" s="102">
        <v>255.93212</v>
      </c>
      <c r="E9" s="41">
        <v>895.78552999999999</v>
      </c>
      <c r="F9" s="92">
        <v>0</v>
      </c>
      <c r="G9" s="41">
        <v>127.58578999999999</v>
      </c>
      <c r="H9" s="95">
        <v>255.93212</v>
      </c>
      <c r="I9" s="41">
        <v>1023.37132</v>
      </c>
      <c r="J9" s="75">
        <v>-4843.3802500000002</v>
      </c>
      <c r="K9" s="76">
        <v>-3464.1230100000002</v>
      </c>
      <c r="L9" s="3"/>
      <c r="M9" s="3"/>
      <c r="N9" s="3"/>
      <c r="O9" s="3"/>
    </row>
    <row r="10" spans="1:15" x14ac:dyDescent="0.25">
      <c r="A10" s="74" t="s">
        <v>2</v>
      </c>
      <c r="B10" s="95">
        <v>2218.19661</v>
      </c>
      <c r="C10" s="103">
        <v>3764.6490800000001</v>
      </c>
      <c r="D10" s="102">
        <v>764.09637999999995</v>
      </c>
      <c r="E10" s="41">
        <v>413.87064000000004</v>
      </c>
      <c r="F10" s="92">
        <v>22.192499999999999</v>
      </c>
      <c r="G10" s="41">
        <v>89.306250000000006</v>
      </c>
      <c r="H10" s="95">
        <v>786.28887999999995</v>
      </c>
      <c r="I10" s="41">
        <v>503.17689000000007</v>
      </c>
      <c r="J10" s="75">
        <v>-1431.9077299999999</v>
      </c>
      <c r="K10" s="76">
        <v>-3261.47219</v>
      </c>
      <c r="L10" s="3"/>
      <c r="M10" s="3"/>
      <c r="N10" s="3"/>
      <c r="O10" s="3"/>
    </row>
    <row r="11" spans="1:15" x14ac:dyDescent="0.25">
      <c r="A11" s="74" t="s">
        <v>3</v>
      </c>
      <c r="B11" s="95">
        <v>30075.396302000001</v>
      </c>
      <c r="C11" s="103">
        <v>19002.872405999999</v>
      </c>
      <c r="D11" s="102">
        <v>0</v>
      </c>
      <c r="E11" s="41">
        <v>0</v>
      </c>
      <c r="F11" s="92">
        <v>1418.1693</v>
      </c>
      <c r="G11" s="41">
        <v>2250.5639200000001</v>
      </c>
      <c r="H11" s="95">
        <v>1418.1693</v>
      </c>
      <c r="I11" s="41">
        <v>2250.5639200000001</v>
      </c>
      <c r="J11" s="75">
        <v>-28657.227002</v>
      </c>
      <c r="K11" s="76">
        <v>-16752.308485999998</v>
      </c>
      <c r="L11" s="3"/>
      <c r="M11" s="3"/>
      <c r="N11" s="3"/>
      <c r="O11" s="3"/>
    </row>
    <row r="12" spans="1:15" x14ac:dyDescent="0.25">
      <c r="A12" s="74" t="s">
        <v>4</v>
      </c>
      <c r="B12" s="95">
        <v>2276.9876099999997</v>
      </c>
      <c r="C12" s="103">
        <v>2541.5709500000003</v>
      </c>
      <c r="D12" s="102">
        <v>1037.70516</v>
      </c>
      <c r="E12" s="41">
        <v>785.28301999999996</v>
      </c>
      <c r="F12" s="92">
        <v>0</v>
      </c>
      <c r="G12" s="41">
        <v>0</v>
      </c>
      <c r="H12" s="95">
        <v>1037.70516</v>
      </c>
      <c r="I12" s="41">
        <v>785.28301999999996</v>
      </c>
      <c r="J12" s="75">
        <v>-1239.2824499999997</v>
      </c>
      <c r="K12" s="76">
        <v>-1756.2879300000004</v>
      </c>
      <c r="L12" s="3"/>
      <c r="M12" s="3"/>
      <c r="N12" s="3"/>
      <c r="O12" s="3"/>
    </row>
    <row r="13" spans="1:15" x14ac:dyDescent="0.25">
      <c r="A13" s="74" t="s">
        <v>5</v>
      </c>
      <c r="B13" s="95">
        <v>21479.386739999998</v>
      </c>
      <c r="C13" s="103">
        <v>23525.215829999997</v>
      </c>
      <c r="D13" s="102">
        <v>30.98509</v>
      </c>
      <c r="E13" s="41">
        <v>38.3733</v>
      </c>
      <c r="F13" s="92">
        <v>190.95917</v>
      </c>
      <c r="G13" s="41">
        <v>115.89464</v>
      </c>
      <c r="H13" s="95">
        <v>221.94425999999999</v>
      </c>
      <c r="I13" s="41">
        <v>154.26794000000001</v>
      </c>
      <c r="J13" s="75">
        <v>-21257.442479999998</v>
      </c>
      <c r="K13" s="76">
        <v>-23370.947889999996</v>
      </c>
      <c r="L13" s="3"/>
      <c r="M13" s="3"/>
      <c r="N13" s="3"/>
      <c r="O13" s="3"/>
    </row>
    <row r="14" spans="1:15" x14ac:dyDescent="0.25">
      <c r="A14" s="74" t="s">
        <v>6</v>
      </c>
      <c r="B14" s="95">
        <v>27377.204140000002</v>
      </c>
      <c r="C14" s="103">
        <v>31617.40438</v>
      </c>
      <c r="D14" s="102">
        <v>286.92258000000004</v>
      </c>
      <c r="E14" s="41">
        <v>920.25542000000007</v>
      </c>
      <c r="F14" s="92">
        <v>80.387749999999997</v>
      </c>
      <c r="G14" s="41">
        <v>105.75199000000001</v>
      </c>
      <c r="H14" s="95">
        <v>367.31033000000002</v>
      </c>
      <c r="I14" s="41">
        <v>1026.0074100000002</v>
      </c>
      <c r="J14" s="75">
        <v>-27009.893810000001</v>
      </c>
      <c r="K14" s="76">
        <v>-30591.396970000002</v>
      </c>
      <c r="L14" s="3"/>
      <c r="N14" s="3"/>
      <c r="O14" s="3"/>
    </row>
    <row r="15" spans="1:15" x14ac:dyDescent="0.25">
      <c r="A15" s="74" t="s">
        <v>7</v>
      </c>
      <c r="B15" s="95">
        <v>46022.28282</v>
      </c>
      <c r="C15" s="103">
        <v>61864.92108</v>
      </c>
      <c r="D15" s="102">
        <v>3.57925</v>
      </c>
      <c r="E15" s="41">
        <v>0</v>
      </c>
      <c r="F15" s="92">
        <v>373.23374000000001</v>
      </c>
      <c r="G15" s="41">
        <v>757.19821999999999</v>
      </c>
      <c r="H15" s="95">
        <v>376.81299000000001</v>
      </c>
      <c r="I15" s="41">
        <v>757.19821999999999</v>
      </c>
      <c r="J15" s="75">
        <v>-45645.469830000002</v>
      </c>
      <c r="K15" s="76">
        <v>-61107.722860000002</v>
      </c>
      <c r="L15" s="3"/>
      <c r="M15" s="3"/>
      <c r="N15" s="3"/>
      <c r="O15" s="3"/>
    </row>
    <row r="16" spans="1:15" x14ac:dyDescent="0.25">
      <c r="A16" s="74" t="s">
        <v>8</v>
      </c>
      <c r="B16" s="95">
        <v>18405.75259</v>
      </c>
      <c r="C16" s="103">
        <v>20121.684719999997</v>
      </c>
      <c r="D16" s="102">
        <v>0.56892999999999994</v>
      </c>
      <c r="E16" s="41">
        <v>1.2362200000000001</v>
      </c>
      <c r="F16" s="92">
        <v>3249.76458</v>
      </c>
      <c r="G16" s="41">
        <v>258.56646000000001</v>
      </c>
      <c r="H16" s="95">
        <v>3250.3335099999999</v>
      </c>
      <c r="I16" s="41">
        <v>259.80268000000001</v>
      </c>
      <c r="J16" s="75">
        <v>-15155.41908</v>
      </c>
      <c r="K16" s="76">
        <v>-19861.882039999997</v>
      </c>
      <c r="L16" s="3"/>
      <c r="M16" s="3"/>
      <c r="N16" s="3"/>
      <c r="O16" s="3"/>
    </row>
    <row r="17" spans="1:15" x14ac:dyDescent="0.25">
      <c r="A17" s="74" t="s">
        <v>9</v>
      </c>
      <c r="B17" s="95">
        <v>0</v>
      </c>
      <c r="C17" s="103">
        <v>0</v>
      </c>
      <c r="D17" s="102">
        <v>0</v>
      </c>
      <c r="E17" s="41">
        <v>0</v>
      </c>
      <c r="F17" s="92">
        <v>0</v>
      </c>
      <c r="G17" s="41">
        <v>0</v>
      </c>
      <c r="H17" s="95">
        <v>0</v>
      </c>
      <c r="I17" s="41">
        <v>0</v>
      </c>
      <c r="J17" s="75">
        <v>0</v>
      </c>
      <c r="K17" s="76">
        <v>0</v>
      </c>
      <c r="L17" s="3"/>
      <c r="M17" s="3"/>
      <c r="N17" s="3"/>
      <c r="O17" s="3"/>
    </row>
    <row r="18" spans="1:15" x14ac:dyDescent="0.25">
      <c r="A18" s="74" t="s">
        <v>11</v>
      </c>
      <c r="B18" s="95">
        <v>28048.865959999999</v>
      </c>
      <c r="C18" s="103">
        <v>28642.461460000002</v>
      </c>
      <c r="D18" s="102">
        <v>0</v>
      </c>
      <c r="E18" s="41">
        <v>0</v>
      </c>
      <c r="F18" s="92">
        <v>1304.31375</v>
      </c>
      <c r="G18" s="41">
        <v>2149.00065</v>
      </c>
      <c r="H18" s="95">
        <v>1304.31375</v>
      </c>
      <c r="I18" s="41">
        <v>2149.00065</v>
      </c>
      <c r="J18" s="75" t="s">
        <v>151</v>
      </c>
      <c r="K18" s="76" t="s">
        <v>151</v>
      </c>
      <c r="L18" s="3"/>
      <c r="M18" s="3"/>
      <c r="N18" s="3"/>
      <c r="O18" s="3"/>
    </row>
    <row r="19" spans="1:15" x14ac:dyDescent="0.25">
      <c r="A19" s="74" t="s">
        <v>10</v>
      </c>
      <c r="B19" s="95">
        <v>2086.1306500000001</v>
      </c>
      <c r="C19" s="103">
        <v>1903.37492</v>
      </c>
      <c r="D19" s="102">
        <v>0</v>
      </c>
      <c r="E19" s="41">
        <v>0</v>
      </c>
      <c r="F19" s="92">
        <v>0</v>
      </c>
      <c r="G19" s="41">
        <v>0</v>
      </c>
      <c r="H19" s="95">
        <v>0</v>
      </c>
      <c r="I19" s="41">
        <v>0</v>
      </c>
      <c r="J19" s="75">
        <v>-2086.1306500000001</v>
      </c>
      <c r="K19" s="76">
        <v>-1903.37492</v>
      </c>
      <c r="L19" s="3"/>
      <c r="M19" s="3"/>
      <c r="N19" s="3"/>
      <c r="O19" s="3"/>
    </row>
    <row r="20" spans="1:15" x14ac:dyDescent="0.25">
      <c r="A20" s="74" t="s">
        <v>12</v>
      </c>
      <c r="B20" s="95">
        <v>417.69665999999995</v>
      </c>
      <c r="C20" s="103">
        <v>323.60852</v>
      </c>
      <c r="D20" s="102">
        <v>0</v>
      </c>
      <c r="E20" s="41">
        <v>0</v>
      </c>
      <c r="F20" s="92">
        <v>81.02897999999999</v>
      </c>
      <c r="G20" s="41">
        <v>155.82410999999999</v>
      </c>
      <c r="H20" s="95">
        <v>81.02897999999999</v>
      </c>
      <c r="I20" s="41">
        <v>155.82410999999999</v>
      </c>
      <c r="J20" s="75">
        <v>-336.66767999999996</v>
      </c>
      <c r="K20" s="76">
        <v>-167.78441000000001</v>
      </c>
      <c r="L20" s="3"/>
      <c r="M20" s="3"/>
      <c r="N20" s="3"/>
      <c r="O20" s="3"/>
    </row>
    <row r="21" spans="1:15" x14ac:dyDescent="0.25">
      <c r="A21" s="81" t="s">
        <v>13</v>
      </c>
      <c r="B21" s="93">
        <v>208403.66310199996</v>
      </c>
      <c r="C21" s="77">
        <v>230395.661666</v>
      </c>
      <c r="D21" s="94">
        <v>24781.657819999997</v>
      </c>
      <c r="E21" s="77">
        <v>22426.055059999999</v>
      </c>
      <c r="F21" s="93">
        <v>6786.2436800000005</v>
      </c>
      <c r="G21" s="77">
        <v>6009.6920300000002</v>
      </c>
      <c r="H21" s="96">
        <v>31567.901500000004</v>
      </c>
      <c r="I21" s="77">
        <v>28435.747089999997</v>
      </c>
      <c r="J21" s="84">
        <v>-150091.20939200002</v>
      </c>
      <c r="K21" s="84">
        <v>-175466.45376599999</v>
      </c>
    </row>
    <row r="22" spans="1:15" x14ac:dyDescent="0.25">
      <c r="A22" s="1" t="s">
        <v>85</v>
      </c>
      <c r="B22" s="1"/>
      <c r="C22" s="1"/>
      <c r="D22" s="1"/>
    </row>
    <row r="23" spans="1:15" x14ac:dyDescent="0.25">
      <c r="A23" s="1" t="s">
        <v>86</v>
      </c>
      <c r="B23" s="1"/>
      <c r="C23" s="1"/>
      <c r="D23" s="1"/>
    </row>
    <row r="24" spans="1:15" x14ac:dyDescent="0.25">
      <c r="A24" s="1" t="s">
        <v>154</v>
      </c>
      <c r="B24" s="1"/>
      <c r="C24" s="1"/>
      <c r="D24" s="1"/>
    </row>
    <row r="25" spans="1:15" x14ac:dyDescent="0.25">
      <c r="A25" s="1"/>
      <c r="B25" s="1"/>
      <c r="C25" s="1"/>
      <c r="D25" s="1"/>
    </row>
    <row r="26" spans="1:15" x14ac:dyDescent="0.25">
      <c r="A26" s="111"/>
      <c r="B26" s="113"/>
    </row>
    <row r="27" spans="1:15" x14ac:dyDescent="0.25">
      <c r="A27" s="111"/>
      <c r="B27" s="112"/>
      <c r="E27" s="3"/>
      <c r="F27" s="3"/>
    </row>
    <row r="28" spans="1:15" x14ac:dyDescent="0.25">
      <c r="E28" s="3"/>
      <c r="F28" s="3"/>
    </row>
  </sheetData>
  <mergeCells count="10">
    <mergeCell ref="A1:K1"/>
    <mergeCell ref="A2:K2"/>
    <mergeCell ref="A3:K3"/>
    <mergeCell ref="A5:A6"/>
    <mergeCell ref="B5:C6"/>
    <mergeCell ref="D6:E6"/>
    <mergeCell ref="D5:I5"/>
    <mergeCell ref="F6:G6"/>
    <mergeCell ref="J5:K6"/>
    <mergeCell ref="H6:I6"/>
  </mergeCell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6"/>
  <sheetViews>
    <sheetView workbookViewId="0">
      <selection activeCell="E38" sqref="E38"/>
    </sheetView>
  </sheetViews>
  <sheetFormatPr defaultRowHeight="15" x14ac:dyDescent="0.25"/>
  <cols>
    <col min="1" max="1" width="26.140625" customWidth="1"/>
    <col min="2" max="3" width="14.28515625" bestFit="1" customWidth="1"/>
    <col min="4" max="9" width="12.5703125" bestFit="1" customWidth="1"/>
    <col min="10" max="11" width="12.85546875" bestFit="1" customWidth="1"/>
  </cols>
  <sheetData>
    <row r="1" spans="1:11" x14ac:dyDescent="0.25">
      <c r="A1" s="217" t="s">
        <v>128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x14ac:dyDescent="0.25">
      <c r="A2" s="217" t="s">
        <v>103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1" x14ac:dyDescent="0.25">
      <c r="A3" s="217" t="s">
        <v>141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</row>
    <row r="4" spans="1:11" x14ac:dyDescent="0.25">
      <c r="A4" s="6"/>
      <c r="B4" s="6"/>
      <c r="C4" s="6"/>
      <c r="D4" s="6"/>
      <c r="E4" s="6"/>
      <c r="F4" s="6"/>
      <c r="G4" s="6"/>
      <c r="H4" s="6"/>
      <c r="K4" s="22" t="s">
        <v>65</v>
      </c>
    </row>
    <row r="5" spans="1:11" x14ac:dyDescent="0.25">
      <c r="A5" s="232" t="s">
        <v>14</v>
      </c>
      <c r="B5" s="220" t="s">
        <v>62</v>
      </c>
      <c r="C5" s="221"/>
      <c r="D5" s="226" t="s">
        <v>61</v>
      </c>
      <c r="E5" s="226"/>
      <c r="F5" s="226"/>
      <c r="G5" s="226"/>
      <c r="H5" s="226"/>
      <c r="I5" s="226"/>
      <c r="J5" s="220" t="s">
        <v>63</v>
      </c>
      <c r="K5" s="221"/>
    </row>
    <row r="6" spans="1:11" x14ac:dyDescent="0.25">
      <c r="A6" s="233"/>
      <c r="B6" s="222"/>
      <c r="C6" s="239"/>
      <c r="D6" s="226" t="s">
        <v>16</v>
      </c>
      <c r="E6" s="226"/>
      <c r="F6" s="226" t="s">
        <v>17</v>
      </c>
      <c r="G6" s="226"/>
      <c r="H6" s="224" t="s">
        <v>18</v>
      </c>
      <c r="I6" s="225"/>
      <c r="J6" s="222"/>
      <c r="K6" s="223"/>
    </row>
    <row r="7" spans="1:11" x14ac:dyDescent="0.25">
      <c r="A7" s="23"/>
      <c r="B7" s="8" t="s">
        <v>139</v>
      </c>
      <c r="C7" s="8" t="s">
        <v>139</v>
      </c>
      <c r="D7" s="24" t="s">
        <v>139</v>
      </c>
      <c r="E7" s="25" t="s">
        <v>139</v>
      </c>
      <c r="F7" s="8" t="s">
        <v>139</v>
      </c>
      <c r="G7" s="25" t="s">
        <v>139</v>
      </c>
      <c r="H7" s="8" t="s">
        <v>139</v>
      </c>
      <c r="I7" s="25" t="s">
        <v>139</v>
      </c>
      <c r="J7" s="8" t="s">
        <v>139</v>
      </c>
      <c r="K7" s="25" t="s">
        <v>139</v>
      </c>
    </row>
    <row r="8" spans="1:11" x14ac:dyDescent="0.25">
      <c r="A8" s="26"/>
      <c r="B8" s="27">
        <v>2014</v>
      </c>
      <c r="C8" s="28">
        <v>2013</v>
      </c>
      <c r="D8" s="27">
        <v>2014</v>
      </c>
      <c r="E8" s="29">
        <v>2013</v>
      </c>
      <c r="F8" s="28">
        <v>2014</v>
      </c>
      <c r="G8" s="29">
        <v>2013</v>
      </c>
      <c r="H8" s="28">
        <v>2014</v>
      </c>
      <c r="I8" s="29">
        <v>2013</v>
      </c>
      <c r="J8" s="28">
        <v>2014</v>
      </c>
      <c r="K8" s="29">
        <v>2013</v>
      </c>
    </row>
    <row r="9" spans="1:11" x14ac:dyDescent="0.25">
      <c r="A9" s="30" t="s">
        <v>0</v>
      </c>
      <c r="B9" s="42">
        <f>SUM('[1]Import by SITC 2014'!B4:C4)/1000</f>
        <v>29274.383439999998</v>
      </c>
      <c r="C9" s="56">
        <f>SUM('[2]Import by SITC 2013'!B4:C4)/1000</f>
        <v>31359.497090000001</v>
      </c>
      <c r="D9" s="42">
        <f>SUM('[1]Exports by SITC 2014'!B4:C4)/1000</f>
        <v>63102.2765</v>
      </c>
      <c r="E9" s="45">
        <f>SUM('[2]Exports by SITC 2013'!B4:C4)/1000</f>
        <v>78571.425979999985</v>
      </c>
      <c r="F9" s="57">
        <f>SUM('[1]Re-Exports by SITC 2014'!B4:C4)/1000</f>
        <v>239.53916000000001</v>
      </c>
      <c r="G9" s="45">
        <f>SUM('[2]Re-Exports by SITC 2013'!B4:C4)/1000</f>
        <v>131.62976999999998</v>
      </c>
      <c r="H9" s="57">
        <f>D9+F9</f>
        <v>63341.81566</v>
      </c>
      <c r="I9" s="45">
        <f>G9+E9</f>
        <v>78703.055749999985</v>
      </c>
      <c r="J9" s="44">
        <f>H9-B9</f>
        <v>34067.432220000002</v>
      </c>
      <c r="K9" s="45">
        <f>I9-C9</f>
        <v>47343.558659999981</v>
      </c>
    </row>
    <row r="10" spans="1:11" x14ac:dyDescent="0.25">
      <c r="A10" s="30" t="s">
        <v>1</v>
      </c>
      <c r="B10" s="42">
        <f>SUM('[1]Import by SITC 2014'!B5:C5)/1000</f>
        <v>6886.8480099999997</v>
      </c>
      <c r="C10" s="56">
        <f>SUM('[2]Import by SITC 2013'!B5:C5)/1000</f>
        <v>7227.8168399999995</v>
      </c>
      <c r="D10" s="42">
        <f>SUM('[1]Exports by SITC 2014'!B5:C5)/1000</f>
        <v>16.973599999999998</v>
      </c>
      <c r="E10" s="45">
        <f>SUM('[2]Exports by SITC 2013'!B5:C5)/1000</f>
        <v>75.613550000000004</v>
      </c>
      <c r="F10" s="57">
        <f>SUM('[1]Re-Exports by SITC 2014'!B5:C5)/1000</f>
        <v>1168.0750600000001</v>
      </c>
      <c r="G10" s="45">
        <f>SUM('[2]Re-Exports by SITC 2013'!B5:C5)/1000</f>
        <v>952.33828000000005</v>
      </c>
      <c r="H10" s="57">
        <f t="shared" ref="H10:H21" si="0">D10+F10</f>
        <v>1185.0486600000002</v>
      </c>
      <c r="I10" s="45">
        <f t="shared" ref="I10:I21" si="1">G10+E10</f>
        <v>1027.95183</v>
      </c>
      <c r="J10" s="46">
        <f t="shared" ref="J10:K21" si="2">H10-B10</f>
        <v>-5701.7993499999993</v>
      </c>
      <c r="K10" s="47">
        <f t="shared" si="2"/>
        <v>-6199.8650099999995</v>
      </c>
    </row>
    <row r="11" spans="1:11" x14ac:dyDescent="0.25">
      <c r="A11" s="30" t="s">
        <v>2</v>
      </c>
      <c r="B11" s="42">
        <f>SUM('[1]Import by SITC 2014'!B6:C6)/1000</f>
        <v>3303.5206699999999</v>
      </c>
      <c r="C11" s="56">
        <f>SUM('[2]Import by SITC 2013'!B6:C6)/1000</f>
        <v>2331.3383699999999</v>
      </c>
      <c r="D11" s="42">
        <f>SUM('[1]Exports by SITC 2014'!B6:C6)/1000</f>
        <v>809.37454000000002</v>
      </c>
      <c r="E11" s="45">
        <f>SUM('[2]Exports by SITC 2013'!B6:C6)/1000</f>
        <v>475.53702000000004</v>
      </c>
      <c r="F11" s="57">
        <f>SUM('[1]Re-Exports by SITC 2014'!B6:C6)/1000</f>
        <v>7.7010000000000009E-2</v>
      </c>
      <c r="G11" s="45">
        <f>SUM('[2]Re-Exports by SITC 2013'!B6:C6)/1000</f>
        <v>309.88830000000002</v>
      </c>
      <c r="H11" s="57">
        <f t="shared" si="0"/>
        <v>809.45155</v>
      </c>
      <c r="I11" s="45">
        <f t="shared" si="1"/>
        <v>785.42532000000006</v>
      </c>
      <c r="J11" s="46">
        <f t="shared" si="2"/>
        <v>-2494.0691200000001</v>
      </c>
      <c r="K11" s="47">
        <f t="shared" si="2"/>
        <v>-1545.9130499999999</v>
      </c>
    </row>
    <row r="12" spans="1:11" x14ac:dyDescent="0.25">
      <c r="A12" s="30" t="s">
        <v>3</v>
      </c>
      <c r="B12" s="42">
        <f>SUM('[1]Import by SITC 2014'!B7:C7)/1000</f>
        <v>49494.550159999999</v>
      </c>
      <c r="C12" s="56">
        <f>SUM('[2]Import by SITC 2013'!B7:C7)/1000</f>
        <v>48756.083570000003</v>
      </c>
      <c r="D12" s="42">
        <f>SUM('[1]Exports by SITC 2014'!B7:C7)/1000</f>
        <v>27125.865619999997</v>
      </c>
      <c r="E12" s="45">
        <f>SUM('[2]Exports by SITC 2013'!B7:C7)/1000</f>
        <v>30014.403420000002</v>
      </c>
      <c r="F12" s="57">
        <f>SUM('[1]Re-Exports by SITC 2014'!B7:C7)/1000</f>
        <v>3918.6817900000001</v>
      </c>
      <c r="G12" s="45">
        <f>SUM('[2]Re-Exports by SITC 2013'!B7:C7)/1000</f>
        <v>3967.2690499999999</v>
      </c>
      <c r="H12" s="57">
        <f t="shared" si="0"/>
        <v>31044.547409999996</v>
      </c>
      <c r="I12" s="45">
        <f t="shared" si="1"/>
        <v>33981.672470000005</v>
      </c>
      <c r="J12" s="46">
        <f t="shared" si="2"/>
        <v>-18450.002750000003</v>
      </c>
      <c r="K12" s="47">
        <f t="shared" si="2"/>
        <v>-14774.411099999998</v>
      </c>
    </row>
    <row r="13" spans="1:11" x14ac:dyDescent="0.25">
      <c r="A13" s="30" t="s">
        <v>4</v>
      </c>
      <c r="B13" s="42">
        <f>SUM('[1]Import by SITC 2014'!B8:C8)/1000</f>
        <v>2425.8977400000003</v>
      </c>
      <c r="C13" s="56">
        <f>SUM('[2]Import by SITC 2013'!B8:C8)/1000</f>
        <v>2151.2265499999999</v>
      </c>
      <c r="D13" s="42">
        <f>SUM('[1]Exports by SITC 2014'!B8:C8)/1000</f>
        <v>2.3705599999999998</v>
      </c>
      <c r="E13" s="45">
        <f>SUM('[2]Exports by SITC 2013'!B8:C8)/1000</f>
        <v>0</v>
      </c>
      <c r="F13" s="57">
        <f>SUM('[1]Re-Exports by SITC 2014'!B8:C8)/1000</f>
        <v>6.6959999999999992E-2</v>
      </c>
      <c r="G13" s="45">
        <f>SUM('[2]Re-Exports by SITC 2013'!B8:C8)/1000</f>
        <v>0</v>
      </c>
      <c r="H13" s="57">
        <f t="shared" si="0"/>
        <v>2.4375199999999997</v>
      </c>
      <c r="I13" s="45">
        <f t="shared" si="1"/>
        <v>0</v>
      </c>
      <c r="J13" s="46">
        <f t="shared" si="2"/>
        <v>-2423.4602200000004</v>
      </c>
      <c r="K13" s="47">
        <f t="shared" si="2"/>
        <v>-2151.2265499999999</v>
      </c>
    </row>
    <row r="14" spans="1:11" x14ac:dyDescent="0.25">
      <c r="A14" s="30" t="s">
        <v>5</v>
      </c>
      <c r="B14" s="42">
        <f>SUM('[1]Import by SITC 2014'!B9:C9)/1000</f>
        <v>20383.342980000001</v>
      </c>
      <c r="C14" s="56">
        <f>SUM('[2]Import by SITC 2013'!B9:C9)/1000</f>
        <v>21726.38279</v>
      </c>
      <c r="D14" s="42">
        <f>SUM('[1]Exports by SITC 2014'!B9:C9)/1000</f>
        <v>1242.3349700000001</v>
      </c>
      <c r="E14" s="45">
        <f>SUM('[2]Exports by SITC 2013'!B9:C9)/1000</f>
        <v>1910.5976000000001</v>
      </c>
      <c r="F14" s="57">
        <f>SUM('[1]Re-Exports by SITC 2014'!B9:C9)/1000</f>
        <v>140.11913999999999</v>
      </c>
      <c r="G14" s="45">
        <f>SUM('[2]Re-Exports by SITC 2013'!B9:C9)/1000</f>
        <v>386.70888000000002</v>
      </c>
      <c r="H14" s="57">
        <f t="shared" si="0"/>
        <v>1382.4541100000001</v>
      </c>
      <c r="I14" s="45">
        <f t="shared" si="1"/>
        <v>2297.3064800000002</v>
      </c>
      <c r="J14" s="46">
        <f t="shared" si="2"/>
        <v>-19000.888870000002</v>
      </c>
      <c r="K14" s="47">
        <f t="shared" si="2"/>
        <v>-19429.07631</v>
      </c>
    </row>
    <row r="15" spans="1:11" x14ac:dyDescent="0.25">
      <c r="A15" s="30" t="s">
        <v>6</v>
      </c>
      <c r="B15" s="42">
        <f>SUM('[1]Import by SITC 2014'!B10:C10)/1000</f>
        <v>29213.826949999999</v>
      </c>
      <c r="C15" s="56">
        <f>SUM('[2]Import by SITC 2013'!B10:C10)/1000</f>
        <v>32325.686420000002</v>
      </c>
      <c r="D15" s="42">
        <f>SUM('[1]Exports by SITC 2014'!B10:C10)/1000</f>
        <v>134.74381</v>
      </c>
      <c r="E15" s="45">
        <f>SUM('[2]Exports by SITC 2013'!B10:C10)/1000</f>
        <v>188.14795000000001</v>
      </c>
      <c r="F15" s="57">
        <f>SUM('[1]Re-Exports by SITC 2014'!B10:C10)/1000</f>
        <v>948.64992999999993</v>
      </c>
      <c r="G15" s="45">
        <f>SUM('[2]Re-Exports by SITC 2013'!B10:C10)/1000</f>
        <v>1605.10014</v>
      </c>
      <c r="H15" s="57">
        <f t="shared" si="0"/>
        <v>1083.39374</v>
      </c>
      <c r="I15" s="45">
        <f t="shared" si="1"/>
        <v>1793.24809</v>
      </c>
      <c r="J15" s="46">
        <f t="shared" si="2"/>
        <v>-28130.433209999999</v>
      </c>
      <c r="K15" s="47">
        <f t="shared" si="2"/>
        <v>-30532.438330000001</v>
      </c>
    </row>
    <row r="16" spans="1:11" x14ac:dyDescent="0.25">
      <c r="A16" s="30" t="s">
        <v>7</v>
      </c>
      <c r="B16" s="42">
        <f>SUM('[1]Import by SITC 2014'!B11:C11)/1000</f>
        <v>49408.165019999993</v>
      </c>
      <c r="C16" s="56">
        <f>SUM('[2]Import by SITC 2013'!B11:C11)/1000</f>
        <v>43666.056269999994</v>
      </c>
      <c r="D16" s="42">
        <f>SUM('[1]Exports by SITC 2014'!B11:C11)/1000</f>
        <v>0</v>
      </c>
      <c r="E16" s="45">
        <f>SUM('[2]Exports by SITC 2013'!B11:C11)/1000</f>
        <v>0</v>
      </c>
      <c r="F16" s="57">
        <f>SUM('[1]Re-Exports by SITC 2014'!B11:C11)/1000</f>
        <v>1693.7193400000001</v>
      </c>
      <c r="G16" s="45">
        <f>SUM('[2]Re-Exports by SITC 2013'!B11:C11)/1000</f>
        <v>9299.0858200000002</v>
      </c>
      <c r="H16" s="57">
        <f t="shared" si="0"/>
        <v>1693.7193400000001</v>
      </c>
      <c r="I16" s="45">
        <f t="shared" si="1"/>
        <v>9299.0858200000002</v>
      </c>
      <c r="J16" s="46">
        <f t="shared" si="2"/>
        <v>-47714.44567999999</v>
      </c>
      <c r="K16" s="47">
        <f t="shared" si="2"/>
        <v>-34366.970449999993</v>
      </c>
    </row>
    <row r="17" spans="1:11" x14ac:dyDescent="0.25">
      <c r="A17" s="30" t="s">
        <v>8</v>
      </c>
      <c r="B17" s="42">
        <f>SUM('[1]Import by SITC 2014'!B12:C12)/1000</f>
        <v>19616.142309999999</v>
      </c>
      <c r="C17" s="56">
        <f>SUM('[2]Import by SITC 2013'!B12:C12)/1000</f>
        <v>16937.698640000002</v>
      </c>
      <c r="D17" s="42">
        <f>SUM('[1]Exports by SITC 2014'!B12:C12)/1000</f>
        <v>11.08745</v>
      </c>
      <c r="E17" s="45">
        <f>SUM('[2]Exports by SITC 2013'!B12:C12)/1000</f>
        <v>12.220800000000001</v>
      </c>
      <c r="F17" s="57">
        <f>SUM('[1]Re-Exports by SITC 2014'!B12:C12)/1000</f>
        <v>1160.2309700000001</v>
      </c>
      <c r="G17" s="45">
        <f>SUM('[2]Re-Exports by SITC 2013'!B12:C12)/1000</f>
        <v>938.10672999999997</v>
      </c>
      <c r="H17" s="57">
        <f t="shared" si="0"/>
        <v>1171.3184200000001</v>
      </c>
      <c r="I17" s="45">
        <f t="shared" si="1"/>
        <v>950.32753000000002</v>
      </c>
      <c r="J17" s="46">
        <f t="shared" si="2"/>
        <v>-18444.82389</v>
      </c>
      <c r="K17" s="47">
        <f t="shared" si="2"/>
        <v>-15987.371110000002</v>
      </c>
    </row>
    <row r="18" spans="1:11" hidden="1" x14ac:dyDescent="0.25">
      <c r="A18" s="30" t="s">
        <v>9</v>
      </c>
      <c r="B18" s="42">
        <f>SUM('[1]Import by SITC 2014'!B13:C13)/1000</f>
        <v>0</v>
      </c>
      <c r="C18" s="56">
        <f>SUM('[2]Import by SITC 2013'!B13:C13)/1000</f>
        <v>0</v>
      </c>
      <c r="D18" s="42">
        <f>SUM('[1]Exports by SITC 2014'!B13:C13)/1000</f>
        <v>0</v>
      </c>
      <c r="E18" s="45">
        <f>SUM('[2]Exports by SITC 2013'!B13:C13)/1000</f>
        <v>0</v>
      </c>
      <c r="F18" s="57">
        <f>SUM('[1]Re-Exports by SITC 2014'!B13:C13)/1000</f>
        <v>0</v>
      </c>
      <c r="G18" s="45">
        <f>SUM('[2]Re-Exports by SITC 2013'!B13:C13)/1000</f>
        <v>0</v>
      </c>
      <c r="H18" s="57">
        <f t="shared" si="0"/>
        <v>0</v>
      </c>
      <c r="I18" s="45">
        <f t="shared" si="1"/>
        <v>0</v>
      </c>
      <c r="J18" s="46">
        <f t="shared" si="2"/>
        <v>0</v>
      </c>
      <c r="K18" s="47">
        <f t="shared" si="2"/>
        <v>0</v>
      </c>
    </row>
    <row r="19" spans="1:11" x14ac:dyDescent="0.25">
      <c r="A19" s="30" t="s">
        <v>11</v>
      </c>
      <c r="B19" s="42">
        <f>SUM('[1]Import by SITC 2014'!B14:C14)/1000</f>
        <v>42000.915040000007</v>
      </c>
      <c r="C19" s="56">
        <f>SUM('[2]Import by SITC 2013'!B14:C14)/1000</f>
        <v>54749.529260000003</v>
      </c>
      <c r="D19" s="42">
        <f>SUM('[1]Exports by SITC 2014'!B14:C14)/1000</f>
        <v>0</v>
      </c>
      <c r="E19" s="45">
        <f>SUM('[2]Exports by SITC 2013'!B14:C14)/1000</f>
        <v>0</v>
      </c>
      <c r="F19" s="57">
        <f>SUM('[1]Re-Exports by SITC 2014'!B14:C14)/1000</f>
        <v>4348.6907699999992</v>
      </c>
      <c r="G19" s="45">
        <f>SUM('[2]Re-Exports by SITC 2013'!B14:C14)/1000</f>
        <v>16628.981740000003</v>
      </c>
      <c r="H19" s="57">
        <f t="shared" si="0"/>
        <v>4348.6907699999992</v>
      </c>
      <c r="I19" s="45">
        <f t="shared" si="1"/>
        <v>16628.981740000003</v>
      </c>
      <c r="J19" s="46" t="s">
        <v>64</v>
      </c>
      <c r="K19" s="47" t="s">
        <v>64</v>
      </c>
    </row>
    <row r="20" spans="1:11" x14ac:dyDescent="0.25">
      <c r="A20" s="30" t="s">
        <v>10</v>
      </c>
      <c r="B20" s="42">
        <f>SUM('[1]Import by SITC 2014'!B15:C15)/1000</f>
        <v>10779.540700000001</v>
      </c>
      <c r="C20" s="56">
        <f>SUM('[2]Import by SITC 2013'!B15:C15)/1000</f>
        <v>12626.60548</v>
      </c>
      <c r="D20" s="42">
        <f>SUM('[1]Exports by SITC 2014'!B15:C15)/1000</f>
        <v>0</v>
      </c>
      <c r="E20" s="45">
        <f>SUM('[2]Exports by SITC 2013'!B15:C15)/1000</f>
        <v>0</v>
      </c>
      <c r="F20" s="57">
        <f>SUM('[1]Re-Exports by SITC 2014'!B15:C15)/1000</f>
        <v>0</v>
      </c>
      <c r="G20" s="45">
        <f>SUM('[2]Re-Exports by SITC 2013'!B15:C15)/1000</f>
        <v>0</v>
      </c>
      <c r="H20" s="57">
        <f t="shared" si="0"/>
        <v>0</v>
      </c>
      <c r="I20" s="45">
        <f t="shared" si="1"/>
        <v>0</v>
      </c>
      <c r="J20" s="46">
        <f t="shared" si="2"/>
        <v>-10779.540700000001</v>
      </c>
      <c r="K20" s="47">
        <f>I20-C20</f>
        <v>-12626.60548</v>
      </c>
    </row>
    <row r="21" spans="1:11" x14ac:dyDescent="0.25">
      <c r="A21" s="30" t="s">
        <v>12</v>
      </c>
      <c r="B21" s="42">
        <f>SUM('[1]Import by SITC 2014'!B16:C16)/1000</f>
        <v>1255.04294</v>
      </c>
      <c r="C21" s="56">
        <f>SUM('[2]Import by SITC 2013'!B16:C16)/1000</f>
        <v>1484.51846</v>
      </c>
      <c r="D21" s="42">
        <f>SUM('[1]Exports by SITC 2014'!B16:C16)/1000</f>
        <v>0</v>
      </c>
      <c r="E21" s="45">
        <f>SUM('[2]Exports by SITC 2013'!B16:C16)/1000</f>
        <v>0</v>
      </c>
      <c r="F21" s="57">
        <f>SUM('[1]Re-Exports by SITC 2014'!B16:C16)/1000</f>
        <v>271.02146000000005</v>
      </c>
      <c r="G21" s="45">
        <f>SUM('[2]Re-Exports by SITC 2013'!B16:C16)/1000</f>
        <v>135.80024</v>
      </c>
      <c r="H21" s="57">
        <f t="shared" si="0"/>
        <v>271.02146000000005</v>
      </c>
      <c r="I21" s="45">
        <f t="shared" si="1"/>
        <v>135.80024</v>
      </c>
      <c r="J21" s="46">
        <f t="shared" si="2"/>
        <v>-984.02148</v>
      </c>
      <c r="K21" s="47">
        <f>I21-C21</f>
        <v>-1348.71822</v>
      </c>
    </row>
    <row r="22" spans="1:11" ht="15.75" thickBot="1" x14ac:dyDescent="0.3">
      <c r="A22" s="2" t="s">
        <v>13</v>
      </c>
      <c r="B22" s="58">
        <f>SUM(B9:B21)</f>
        <v>264042.17596000002</v>
      </c>
      <c r="C22" s="59">
        <f t="shared" ref="C22:J22" si="3">SUM(C9:C21)</f>
        <v>275342.43974</v>
      </c>
      <c r="D22" s="60">
        <f t="shared" si="3"/>
        <v>92445.02704999999</v>
      </c>
      <c r="E22" s="59">
        <f t="shared" si="3"/>
        <v>111247.94631999997</v>
      </c>
      <c r="F22" s="58">
        <f t="shared" si="3"/>
        <v>13888.871589999999</v>
      </c>
      <c r="G22" s="59">
        <f t="shared" si="3"/>
        <v>34354.908949999997</v>
      </c>
      <c r="H22" s="58">
        <f t="shared" si="3"/>
        <v>106333.89864</v>
      </c>
      <c r="I22" s="59">
        <f t="shared" si="3"/>
        <v>145602.85527</v>
      </c>
      <c r="J22" s="54">
        <f t="shared" si="3"/>
        <v>-120056.05304999999</v>
      </c>
      <c r="K22" s="54">
        <f>SUM(K9:K21)</f>
        <v>-91619.036950000009</v>
      </c>
    </row>
    <row r="23" spans="1:11" ht="15.75" thickTop="1" x14ac:dyDescent="0.25">
      <c r="A23" s="1" t="s">
        <v>85</v>
      </c>
    </row>
    <row r="24" spans="1:11" x14ac:dyDescent="0.25">
      <c r="A24" s="1" t="s">
        <v>86</v>
      </c>
      <c r="J24" s="31"/>
      <c r="K24" s="31"/>
    </row>
    <row r="25" spans="1:11" x14ac:dyDescent="0.25">
      <c r="A25" s="1" t="s">
        <v>87</v>
      </c>
      <c r="D25" s="10"/>
      <c r="E25" s="10"/>
      <c r="F25" s="10"/>
      <c r="H25" s="10"/>
      <c r="I25" s="10"/>
      <c r="J25" s="14"/>
    </row>
    <row r="26" spans="1:11" x14ac:dyDescent="0.25">
      <c r="B26" s="3"/>
      <c r="C26" s="3"/>
      <c r="D26" s="3"/>
      <c r="E26" s="3"/>
      <c r="F26" s="3"/>
      <c r="G26" s="3"/>
      <c r="H26" s="10"/>
      <c r="I26" s="10"/>
      <c r="J26" s="14"/>
      <c r="K26" s="14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7"/>
  <sheetViews>
    <sheetView workbookViewId="0">
      <selection activeCell="B26" sqref="B26:I28"/>
    </sheetView>
  </sheetViews>
  <sheetFormatPr defaultRowHeight="15" x14ac:dyDescent="0.25"/>
  <cols>
    <col min="1" max="1" width="23.7109375" customWidth="1"/>
    <col min="2" max="3" width="10.5703125" bestFit="1" customWidth="1"/>
    <col min="4" max="4" width="9.7109375" bestFit="1" customWidth="1"/>
    <col min="5" max="5" width="10.5703125" bestFit="1" customWidth="1"/>
    <col min="6" max="6" width="9.5703125" bestFit="1" customWidth="1"/>
    <col min="7" max="7" width="9.7109375" bestFit="1" customWidth="1"/>
    <col min="8" max="9" width="10.5703125" bestFit="1" customWidth="1"/>
  </cols>
  <sheetData>
    <row r="1" spans="1:9" x14ac:dyDescent="0.25">
      <c r="A1" s="217" t="s">
        <v>109</v>
      </c>
      <c r="B1" s="217"/>
      <c r="C1" s="217"/>
      <c r="D1" s="217"/>
      <c r="E1" s="217"/>
      <c r="F1" s="217"/>
      <c r="G1" s="217"/>
      <c r="H1" s="217"/>
      <c r="I1" s="217"/>
    </row>
    <row r="2" spans="1:9" x14ac:dyDescent="0.25">
      <c r="A2" s="217" t="s">
        <v>105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25">
      <c r="A3" s="217" t="s">
        <v>140</v>
      </c>
      <c r="B3" s="217"/>
      <c r="C3" s="217"/>
      <c r="D3" s="217"/>
      <c r="E3" s="217"/>
      <c r="F3" s="217"/>
      <c r="G3" s="217"/>
      <c r="H3" s="217"/>
      <c r="I3" s="217"/>
    </row>
    <row r="4" spans="1:9" x14ac:dyDescent="0.25">
      <c r="A4" s="8"/>
      <c r="B4" s="8"/>
      <c r="C4" s="8"/>
      <c r="D4" s="8"/>
      <c r="E4" s="8"/>
      <c r="F4" s="8"/>
      <c r="G4" s="8"/>
      <c r="H4" s="8"/>
      <c r="I4" s="12" t="s">
        <v>65</v>
      </c>
    </row>
    <row r="5" spans="1:9" x14ac:dyDescent="0.25">
      <c r="A5" s="226" t="s">
        <v>29</v>
      </c>
      <c r="B5" s="226" t="s">
        <v>62</v>
      </c>
      <c r="C5" s="226"/>
      <c r="D5" s="226" t="s">
        <v>61</v>
      </c>
      <c r="E5" s="226"/>
      <c r="F5" s="226"/>
      <c r="G5" s="226"/>
      <c r="H5" s="226"/>
      <c r="I5" s="226"/>
    </row>
    <row r="6" spans="1:9" x14ac:dyDescent="0.25">
      <c r="A6" s="226"/>
      <c r="B6" s="226"/>
      <c r="C6" s="226"/>
      <c r="D6" s="226" t="s">
        <v>16</v>
      </c>
      <c r="E6" s="226"/>
      <c r="F6" s="225" t="s">
        <v>17</v>
      </c>
      <c r="G6" s="226"/>
      <c r="H6" s="225" t="s">
        <v>18</v>
      </c>
      <c r="I6" s="226"/>
    </row>
    <row r="7" spans="1:9" x14ac:dyDescent="0.25">
      <c r="A7" s="32"/>
      <c r="B7" s="8" t="s">
        <v>129</v>
      </c>
      <c r="C7" s="8" t="s">
        <v>129</v>
      </c>
      <c r="D7" s="24" t="s">
        <v>129</v>
      </c>
      <c r="E7" s="25" t="s">
        <v>129</v>
      </c>
      <c r="F7" s="8" t="s">
        <v>129</v>
      </c>
      <c r="G7" s="25" t="s">
        <v>129</v>
      </c>
      <c r="H7" s="8" t="s">
        <v>129</v>
      </c>
      <c r="I7" s="25" t="s">
        <v>129</v>
      </c>
    </row>
    <row r="8" spans="1:9" x14ac:dyDescent="0.25">
      <c r="A8" s="33"/>
      <c r="B8" s="34">
        <v>2014</v>
      </c>
      <c r="C8" s="35">
        <v>2013</v>
      </c>
      <c r="D8" s="34">
        <v>2014</v>
      </c>
      <c r="E8" s="35">
        <v>2013</v>
      </c>
      <c r="F8" s="34">
        <v>2014</v>
      </c>
      <c r="G8" s="35">
        <v>2013</v>
      </c>
      <c r="H8" s="34">
        <v>2014</v>
      </c>
      <c r="I8" s="35">
        <v>2013</v>
      </c>
    </row>
    <row r="9" spans="1:9" x14ac:dyDescent="0.25">
      <c r="A9" s="36" t="s">
        <v>19</v>
      </c>
      <c r="B9" s="42">
        <f>SUM('[1]Imports by COO 2014'!B3:C3)/1000</f>
        <v>78867.229859999992</v>
      </c>
      <c r="C9" s="48">
        <f>SUM('[2]Imports by COO 2013'!B3:C3)/1000</f>
        <v>82559.322930000009</v>
      </c>
      <c r="D9" s="42">
        <f>SUM('[1]Exports by COO 2014'!B3:C3)/1000</f>
        <v>41037.425752000003</v>
      </c>
      <c r="E9" s="41">
        <f>SUM('[2]Exports by COO 2013'!B3:C3)/1000</f>
        <v>48753.910179999999</v>
      </c>
      <c r="F9" s="42">
        <f>SUM('[1]Re-Exports by COO 2014'!B3:C3)/1000</f>
        <v>8361.6647499999999</v>
      </c>
      <c r="G9" s="41">
        <f>SUM('[2]Re-Exports by COO 2013'!B3:C3)/1000</f>
        <v>16576.360359999999</v>
      </c>
      <c r="H9" s="42">
        <f>D9+F9</f>
        <v>49399.090502000006</v>
      </c>
      <c r="I9" s="41">
        <f>E9+G9</f>
        <v>65330.270539999998</v>
      </c>
    </row>
    <row r="10" spans="1:9" x14ac:dyDescent="0.25">
      <c r="A10" s="36" t="s">
        <v>20</v>
      </c>
      <c r="B10" s="42">
        <f>SUM('[1]Imports by COO 2014'!B4:C4)/1000</f>
        <v>28912.767189999999</v>
      </c>
      <c r="C10" s="48">
        <f>SUM('[2]Imports by COO 2013'!B4:C4)/1000</f>
        <v>29586.487519999999</v>
      </c>
      <c r="D10" s="42">
        <f>SUM('[1]Exports by COO 2014'!B4:C4)/1000</f>
        <v>11196.948525</v>
      </c>
      <c r="E10" s="41">
        <f>SUM('[2]Exports by COO 2013'!B4:C4)/1000</f>
        <v>2884.1638169999997</v>
      </c>
      <c r="F10" s="42">
        <f>SUM('[1]Re-Exports by COO 2014'!B4:C4)/1000</f>
        <v>189.14575999999997</v>
      </c>
      <c r="G10" s="41">
        <f>SUM('[2]Re-Exports by COO 2013'!B4:C4)/1000</f>
        <v>437.76895000000002</v>
      </c>
      <c r="H10" s="42">
        <f t="shared" ref="H10:I20" si="0">D10+F10</f>
        <v>11386.094284999999</v>
      </c>
      <c r="I10" s="41">
        <f t="shared" si="0"/>
        <v>3321.9327669999998</v>
      </c>
    </row>
    <row r="11" spans="1:9" x14ac:dyDescent="0.25">
      <c r="A11" s="36" t="s">
        <v>21</v>
      </c>
      <c r="B11" s="42">
        <f>SUM('[1]Imports by COO 2014'!B5:C5)/1000</f>
        <v>4837.9395000000004</v>
      </c>
      <c r="C11" s="48">
        <f>SUM('[2]Imports by COO 2013'!B5:C5)/1000</f>
        <v>3842.8713099999995</v>
      </c>
      <c r="D11" s="42">
        <f>SUM('[1]Exports by COO 2014'!B5:C5)/1000</f>
        <v>16796.558289000001</v>
      </c>
      <c r="E11" s="41">
        <f>SUM('[2]Exports by COO 2013'!B5:C5)/1000</f>
        <v>28935.991125</v>
      </c>
      <c r="F11" s="42">
        <f>SUM('[1]Re-Exports by COO 2014'!B5:C5)/1000</f>
        <v>152.41578000000001</v>
      </c>
      <c r="G11" s="41">
        <f>SUM('[2]Re-Exports by COO 2013'!B5:C5)/1000</f>
        <v>464.56657999999993</v>
      </c>
      <c r="H11" s="42">
        <f t="shared" si="0"/>
        <v>16948.974069</v>
      </c>
      <c r="I11" s="41">
        <f t="shared" si="0"/>
        <v>29400.557704999999</v>
      </c>
    </row>
    <row r="12" spans="1:9" x14ac:dyDescent="0.25">
      <c r="A12" s="36" t="s">
        <v>22</v>
      </c>
      <c r="B12" s="42">
        <f>SUM('[1]Imports by COO 2014'!B6:C6)/1000</f>
        <v>8132.5538799999986</v>
      </c>
      <c r="C12" s="48">
        <f>SUM('[2]Imports by COO 2013'!B6:C6)/1000</f>
        <v>9218.6162899999999</v>
      </c>
      <c r="D12" s="42">
        <f>SUM('[1]Exports by COO 2014'!B6:C6)/1000</f>
        <v>13004.213390999999</v>
      </c>
      <c r="E12" s="41">
        <f>SUM('[2]Exports by COO 2013'!B6:C6)/1000</f>
        <v>12903.687533</v>
      </c>
      <c r="F12" s="42">
        <f>SUM('[1]Re-Exports by COO 2014'!B6:C6)/1000</f>
        <v>195.34332000000001</v>
      </c>
      <c r="G12" s="41">
        <f>SUM('[2]Re-Exports by COO 2013'!B6:C6)/1000</f>
        <v>23.612260000000003</v>
      </c>
      <c r="H12" s="42">
        <f t="shared" si="0"/>
        <v>13199.556710999999</v>
      </c>
      <c r="I12" s="41">
        <f t="shared" si="0"/>
        <v>12927.299793</v>
      </c>
    </row>
    <row r="13" spans="1:9" x14ac:dyDescent="0.25">
      <c r="A13" s="36" t="s">
        <v>24</v>
      </c>
      <c r="B13" s="42">
        <f>SUM('[1]Imports by COO 2014'!B7:C7)/1000</f>
        <v>5205.1812499999996</v>
      </c>
      <c r="C13" s="48">
        <f>SUM('[2]Imports by COO 2013'!B7:C7)/1000</f>
        <v>5891.3556899999994</v>
      </c>
      <c r="D13" s="42">
        <f>SUM('[1]Exports by COO 2014'!B7:C7)/1000</f>
        <v>0</v>
      </c>
      <c r="E13" s="41">
        <f>SUM('[2]Exports by COO 2013'!B7:C7)/1000</f>
        <v>5.5731599999999997</v>
      </c>
      <c r="F13" s="42">
        <f>SUM('[1]Re-Exports by COO 2014'!B7:C7)/1000</f>
        <v>5.5239099999999999</v>
      </c>
      <c r="G13" s="41">
        <f>SUM('[2]Re-Exports by COO 2013'!B7:C7)/1000</f>
        <v>554.38835000000006</v>
      </c>
      <c r="H13" s="42">
        <f t="shared" si="0"/>
        <v>5.5239099999999999</v>
      </c>
      <c r="I13" s="41">
        <f t="shared" si="0"/>
        <v>559.96151000000009</v>
      </c>
    </row>
    <row r="14" spans="1:9" x14ac:dyDescent="0.25">
      <c r="A14" s="36" t="s">
        <v>25</v>
      </c>
      <c r="B14" s="42">
        <f>SUM('[1]Imports by COO 2014'!B8:C8)/1000</f>
        <v>2779.1412099999998</v>
      </c>
      <c r="C14" s="48">
        <f>SUM('[2]Imports by COO 2013'!B8:C8)/1000</f>
        <v>5004.0260099999996</v>
      </c>
      <c r="D14" s="42">
        <f>SUM('[1]Exports by COO 2014'!B8:C8)/1000</f>
        <v>0</v>
      </c>
      <c r="E14" s="41">
        <f>SUM('[2]Exports by COO 2013'!B8:C8)/1000</f>
        <v>2.86971</v>
      </c>
      <c r="F14" s="42">
        <f>SUM('[1]Re-Exports by COO 2014'!B8:C8)/1000</f>
        <v>0</v>
      </c>
      <c r="G14" s="41">
        <f>SUM('[2]Re-Exports by COO 2013'!B8:C8)/1000</f>
        <v>2.0175000000000001</v>
      </c>
      <c r="H14" s="42">
        <f t="shared" si="0"/>
        <v>0</v>
      </c>
      <c r="I14" s="41">
        <f t="shared" si="0"/>
        <v>4.8872099999999996</v>
      </c>
    </row>
    <row r="15" spans="1:9" x14ac:dyDescent="0.25">
      <c r="A15" s="36" t="s">
        <v>23</v>
      </c>
      <c r="B15" s="42">
        <f>SUM('[1]Imports by COO 2014'!B9:C9)/1000</f>
        <v>24045.96891</v>
      </c>
      <c r="C15" s="48">
        <f>SUM('[2]Imports by COO 2013'!B9:C9)/1000</f>
        <v>25732.569149999999</v>
      </c>
      <c r="D15" s="42">
        <f>SUM('[1]Exports by COO 2014'!B9:C9)/1000</f>
        <v>892.84852000000001</v>
      </c>
      <c r="E15" s="41">
        <f>SUM('[2]Exports by COO 2013'!B9:C9)/1000</f>
        <v>1282.9141999999999</v>
      </c>
      <c r="F15" s="42">
        <f>SUM('[1]Re-Exports by COO 2014'!B9:C9)/1000</f>
        <v>398.61402000000004</v>
      </c>
      <c r="G15" s="41">
        <f>SUM('[2]Re-Exports by COO 2013'!B9:C9)/1000</f>
        <v>2042.8123700000001</v>
      </c>
      <c r="H15" s="42">
        <f t="shared" si="0"/>
        <v>1291.46254</v>
      </c>
      <c r="I15" s="41">
        <f t="shared" si="0"/>
        <v>3325.7265699999998</v>
      </c>
    </row>
    <row r="16" spans="1:9" x14ac:dyDescent="0.25">
      <c r="A16" s="36" t="s">
        <v>130</v>
      </c>
      <c r="B16" s="42">
        <f>SUM('[1]Imports by COO 2014'!B10:C10)/1000</f>
        <v>7667.8541999999989</v>
      </c>
      <c r="C16" s="48">
        <f>SUM('[2]Imports by COO 2013'!B10:C10)/1000</f>
        <v>7759.4524199999996</v>
      </c>
      <c r="D16" s="42">
        <f>SUM('[1]Exports by COO 2014'!B10:C10)/1000</f>
        <v>7576.2952070000001</v>
      </c>
      <c r="E16" s="41">
        <f>SUM('[2]Exports by COO 2013'!B10:C10)/1000</f>
        <v>12847.900184999999</v>
      </c>
      <c r="F16" s="42">
        <f>SUM('[1]Re-Exports by COO 2014'!B10:C10)/1000</f>
        <v>668.5864499999999</v>
      </c>
      <c r="G16" s="41">
        <f>SUM('[2]Re-Exports by COO 2013'!B10:C10)/1000</f>
        <v>905.6296000000001</v>
      </c>
      <c r="H16" s="42">
        <f t="shared" si="0"/>
        <v>8244.8816569999999</v>
      </c>
      <c r="I16" s="41">
        <f t="shared" si="0"/>
        <v>13753.529784999999</v>
      </c>
    </row>
    <row r="17" spans="1:9" x14ac:dyDescent="0.25">
      <c r="A17" s="36" t="s">
        <v>26</v>
      </c>
      <c r="B17" s="42">
        <f>SUM('[1]Imports by COO 2014'!B11:C11)/1000</f>
        <v>2470.0204600000002</v>
      </c>
      <c r="C17" s="48">
        <f>SUM('[2]Imports by COO 2013'!B11:C11)/1000</f>
        <v>1952.7421400000001</v>
      </c>
      <c r="D17" s="42">
        <f>SUM('[1]Exports by COO 2014'!B11:C11)/1000</f>
        <v>38.625039999999998</v>
      </c>
      <c r="E17" s="41">
        <f>SUM('[2]Exports by COO 2013'!B11:C11)/1000</f>
        <v>90.643810000000002</v>
      </c>
      <c r="F17" s="42">
        <f>SUM('[1]Re-Exports by COO 2014'!B11:C11)/1000</f>
        <v>253.53457999999998</v>
      </c>
      <c r="G17" s="41">
        <f>SUM('[2]Re-Exports by COO 2013'!B11:C11)/1000</f>
        <v>118.2317</v>
      </c>
      <c r="H17" s="42">
        <f t="shared" si="0"/>
        <v>292.15961999999996</v>
      </c>
      <c r="I17" s="41">
        <f t="shared" si="0"/>
        <v>208.87551000000002</v>
      </c>
    </row>
    <row r="18" spans="1:9" x14ac:dyDescent="0.25">
      <c r="A18" s="36" t="s">
        <v>131</v>
      </c>
      <c r="B18" s="42">
        <f>SUM('[1]Imports by COO 2014'!B12:C12)/1000</f>
        <v>42444.163099999991</v>
      </c>
      <c r="C18" s="48">
        <f>SUM('[2]Imports by COO 2013'!B12:C12)/1000</f>
        <v>41494.321859999996</v>
      </c>
      <c r="D18" s="42">
        <f>SUM('[1]Exports by COO 2014'!B12:C12)/1000</f>
        <v>0</v>
      </c>
      <c r="E18" s="41">
        <f>SUM('[2]Exports by COO 2013'!B12:C12)/1000</f>
        <v>0</v>
      </c>
      <c r="F18" s="42">
        <f>SUM('[1]Re-Exports by COO 2014'!B12:C12)/1000</f>
        <v>0</v>
      </c>
      <c r="G18" s="41">
        <f>SUM('[2]Re-Exports by COO 2013'!B12:C12)/1000</f>
        <v>0</v>
      </c>
      <c r="H18" s="42">
        <f t="shared" si="0"/>
        <v>0</v>
      </c>
      <c r="I18" s="41">
        <f t="shared" si="0"/>
        <v>0</v>
      </c>
    </row>
    <row r="19" spans="1:9" x14ac:dyDescent="0.25">
      <c r="A19" s="36" t="s">
        <v>27</v>
      </c>
      <c r="B19" s="42">
        <f>SUM('[1]Imports by COO 2014'!B13:C13)/1000</f>
        <v>28995.702350000003</v>
      </c>
      <c r="C19" s="48">
        <f>SUM('[2]Imports by COO 2013'!B13:C13)/1000</f>
        <v>32229.048630000001</v>
      </c>
      <c r="D19" s="42">
        <f>SUM('[1]Exports by COO 2014'!B13:C13)/1000</f>
        <v>62.320010000000003</v>
      </c>
      <c r="E19" s="41">
        <f>SUM('[2]Exports by COO 2013'!B13:C13)/1000</f>
        <v>35.436639999999997</v>
      </c>
      <c r="F19" s="42">
        <f>SUM('[1]Re-Exports by COO 2014'!B13:C13)/1000</f>
        <v>1781.5857599999999</v>
      </c>
      <c r="G19" s="41">
        <f>SUM('[2]Re-Exports by COO 2013'!B13:C13)/1000</f>
        <v>6229.482</v>
      </c>
      <c r="H19" s="42">
        <f t="shared" si="0"/>
        <v>1843.9057699999998</v>
      </c>
      <c r="I19" s="41">
        <f t="shared" si="0"/>
        <v>6264.9186399999999</v>
      </c>
    </row>
    <row r="20" spans="1:9" x14ac:dyDescent="0.25">
      <c r="A20" s="36" t="s">
        <v>28</v>
      </c>
      <c r="B20" s="42">
        <f>SUM('[1]Imports by COO 2014'!B14:C14)/1000</f>
        <v>29683.654050000001</v>
      </c>
      <c r="C20" s="48">
        <f>SUM('[2]Imports by COO 2013'!B14:C14)/1000</f>
        <v>30071.625789999998</v>
      </c>
      <c r="D20" s="42">
        <f>SUM('[1]Exports by COO 2014'!B14:C14)/1000</f>
        <v>1839.792316</v>
      </c>
      <c r="E20" s="41">
        <f>SUM('[2]Exports by COO 2013'!B14:C14)/1000</f>
        <v>3504.8559599999999</v>
      </c>
      <c r="F20" s="42">
        <f>SUM('[1]Re-Exports by COO 2014'!B14:C14)/1000</f>
        <v>1882.4572599999999</v>
      </c>
      <c r="G20" s="41">
        <f>SUM('[2]Re-Exports by COO 2013'!B14:C14)/1000</f>
        <v>7000.0392799999991</v>
      </c>
      <c r="H20" s="61">
        <f t="shared" si="0"/>
        <v>3722.2495760000002</v>
      </c>
      <c r="I20" s="41">
        <f t="shared" si="0"/>
        <v>10504.895239999998</v>
      </c>
    </row>
    <row r="21" spans="1:9" ht="15.75" thickBot="1" x14ac:dyDescent="0.3">
      <c r="A21" s="37" t="s">
        <v>13</v>
      </c>
      <c r="B21" s="62">
        <f>SUM(B9:B20)</f>
        <v>264042.17595999996</v>
      </c>
      <c r="C21" s="63">
        <f t="shared" ref="C21:H21" si="1">SUM(C9:C20)</f>
        <v>275342.43974</v>
      </c>
      <c r="D21" s="62">
        <f t="shared" si="1"/>
        <v>92445.027050000004</v>
      </c>
      <c r="E21" s="63">
        <f t="shared" si="1"/>
        <v>111247.94631999999</v>
      </c>
      <c r="F21" s="62">
        <f t="shared" si="1"/>
        <v>13888.871589999999</v>
      </c>
      <c r="G21" s="63">
        <f t="shared" si="1"/>
        <v>34354.908950000005</v>
      </c>
      <c r="H21" s="62">
        <f t="shared" si="1"/>
        <v>106333.89864000001</v>
      </c>
      <c r="I21" s="63">
        <f>SUM(I9:I20)</f>
        <v>145602.85527</v>
      </c>
    </row>
    <row r="22" spans="1:9" ht="15.75" thickTop="1" x14ac:dyDescent="0.25">
      <c r="A22" s="1" t="s">
        <v>85</v>
      </c>
      <c r="B22" s="10"/>
      <c r="C22" s="10"/>
      <c r="D22" s="10"/>
      <c r="E22" s="10"/>
      <c r="F22" s="10"/>
      <c r="G22" s="10"/>
    </row>
    <row r="23" spans="1:9" x14ac:dyDescent="0.25">
      <c r="A23" s="1" t="s">
        <v>86</v>
      </c>
      <c r="B23" s="10"/>
      <c r="C23" s="10"/>
      <c r="D23" s="10"/>
      <c r="E23" s="10"/>
      <c r="F23" s="10"/>
      <c r="G23" s="10"/>
      <c r="H23" s="10"/>
      <c r="I23" s="10"/>
    </row>
    <row r="24" spans="1:9" x14ac:dyDescent="0.25">
      <c r="B24" s="10"/>
      <c r="C24" s="10"/>
      <c r="D24" s="10"/>
      <c r="E24" s="10"/>
      <c r="F24" s="10"/>
      <c r="G24" s="10"/>
      <c r="H24" s="10"/>
      <c r="I24" s="10"/>
    </row>
    <row r="25" spans="1:9" x14ac:dyDescent="0.25">
      <c r="B25" s="10"/>
      <c r="C25" s="10"/>
      <c r="D25" s="10"/>
      <c r="E25" s="10"/>
      <c r="F25" s="10"/>
      <c r="G25" s="10"/>
      <c r="H25" s="10"/>
      <c r="I25" s="10"/>
    </row>
    <row r="26" spans="1:9" x14ac:dyDescent="0.25">
      <c r="B26" s="50"/>
      <c r="C26" s="50"/>
      <c r="D26" s="50"/>
      <c r="E26" s="50"/>
      <c r="F26" s="50"/>
      <c r="G26" s="50"/>
      <c r="H26" s="50"/>
      <c r="I26" s="50"/>
    </row>
    <row r="27" spans="1:9" x14ac:dyDescent="0.25">
      <c r="B27" s="50"/>
      <c r="C27" s="50"/>
      <c r="D27" s="50"/>
      <c r="E27" s="50"/>
      <c r="F27" s="50"/>
      <c r="G27" s="50"/>
      <c r="H27" s="50"/>
      <c r="I27" s="50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5"/>
  <sheetViews>
    <sheetView workbookViewId="0">
      <selection activeCell="B22" sqref="B22:I22"/>
    </sheetView>
  </sheetViews>
  <sheetFormatPr defaultRowHeight="15" x14ac:dyDescent="0.25"/>
  <cols>
    <col min="1" max="1" width="22.42578125" customWidth="1"/>
    <col min="2" max="5" width="11.5703125" bestFit="1" customWidth="1"/>
    <col min="6" max="7" width="10.5703125" bestFit="1" customWidth="1"/>
    <col min="8" max="11" width="11.5703125" bestFit="1" customWidth="1"/>
  </cols>
  <sheetData>
    <row r="1" spans="1:11" x14ac:dyDescent="0.25">
      <c r="A1" s="217" t="s">
        <v>111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x14ac:dyDescent="0.25">
      <c r="A2" s="217" t="s">
        <v>126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1" x14ac:dyDescent="0.25">
      <c r="A3" s="217" t="s">
        <v>140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</row>
    <row r="4" spans="1:11" x14ac:dyDescent="0.25">
      <c r="A4" s="8"/>
      <c r="B4" s="8"/>
      <c r="C4" s="8"/>
      <c r="D4" s="8"/>
      <c r="E4" s="8"/>
      <c r="F4" s="8"/>
      <c r="G4" s="8"/>
      <c r="H4" s="8"/>
      <c r="K4" s="12" t="s">
        <v>65</v>
      </c>
    </row>
    <row r="5" spans="1:11" x14ac:dyDescent="0.25">
      <c r="A5" s="226" t="s">
        <v>14</v>
      </c>
      <c r="B5" s="226" t="s">
        <v>62</v>
      </c>
      <c r="C5" s="226"/>
      <c r="D5" s="226" t="s">
        <v>61</v>
      </c>
      <c r="E5" s="226"/>
      <c r="F5" s="226"/>
      <c r="G5" s="226"/>
      <c r="H5" s="226"/>
      <c r="I5" s="226"/>
      <c r="J5" s="220" t="s">
        <v>63</v>
      </c>
      <c r="K5" s="221"/>
    </row>
    <row r="6" spans="1:11" x14ac:dyDescent="0.25">
      <c r="A6" s="226"/>
      <c r="B6" s="226"/>
      <c r="C6" s="226"/>
      <c r="D6" s="226" t="s">
        <v>16</v>
      </c>
      <c r="E6" s="226"/>
      <c r="F6" s="226" t="s">
        <v>17</v>
      </c>
      <c r="G6" s="226"/>
      <c r="H6" s="218" t="s">
        <v>18</v>
      </c>
      <c r="I6" s="225"/>
      <c r="J6" s="222"/>
      <c r="K6" s="223"/>
    </row>
    <row r="7" spans="1:11" x14ac:dyDescent="0.25">
      <c r="A7" s="23"/>
      <c r="B7" s="8" t="s">
        <v>129</v>
      </c>
      <c r="C7" s="8" t="s">
        <v>129</v>
      </c>
      <c r="D7" s="24" t="s">
        <v>129</v>
      </c>
      <c r="E7" s="25" t="s">
        <v>129</v>
      </c>
      <c r="F7" s="8" t="s">
        <v>129</v>
      </c>
      <c r="G7" s="25" t="s">
        <v>129</v>
      </c>
      <c r="H7" s="8" t="s">
        <v>129</v>
      </c>
      <c r="I7" s="25" t="s">
        <v>129</v>
      </c>
      <c r="J7" s="8" t="s">
        <v>129</v>
      </c>
      <c r="K7" s="38" t="s">
        <v>129</v>
      </c>
    </row>
    <row r="8" spans="1:11" x14ac:dyDescent="0.25">
      <c r="A8" s="26"/>
      <c r="B8" s="28">
        <v>2014</v>
      </c>
      <c r="C8" s="29">
        <v>2013</v>
      </c>
      <c r="D8" s="28">
        <v>2014</v>
      </c>
      <c r="E8" s="29">
        <v>2013</v>
      </c>
      <c r="F8" s="28">
        <v>2014</v>
      </c>
      <c r="G8" s="29">
        <v>2013</v>
      </c>
      <c r="H8" s="28">
        <v>2014</v>
      </c>
      <c r="I8" s="29">
        <v>2013</v>
      </c>
      <c r="J8" s="28">
        <v>2014</v>
      </c>
      <c r="K8" s="29">
        <v>2013</v>
      </c>
    </row>
    <row r="9" spans="1:11" x14ac:dyDescent="0.25">
      <c r="A9" s="30" t="s">
        <v>0</v>
      </c>
      <c r="B9" s="43">
        <f>SUM('[1]Imports by Caricom SITC 2014'!B2:C2)/1000</f>
        <v>615.89044999999999</v>
      </c>
      <c r="C9" s="41">
        <f>SUM('[2]Imports by Caricom SITC 2013'!B2:C2)/1000</f>
        <v>309.82041000000004</v>
      </c>
      <c r="D9" s="57">
        <f>SUM('[1]Exports by Caricom SITC 2014'!B2:C2)/1000</f>
        <v>7457.0999370000009</v>
      </c>
      <c r="E9" s="49">
        <f>SUM('[2]Exports by Caricom SITC 2013'!B2:C2)/1000</f>
        <v>12740.267280000002</v>
      </c>
      <c r="F9" s="57">
        <f>SUM('[1]Re-Exports by Caricom SITC 2013'!B2:C2)/1000</f>
        <v>30.827400000000001</v>
      </c>
      <c r="G9" s="49">
        <f>SUM('[2]Re-Exports by Caricom SITC 2013'!B2:C2)/1000</f>
        <v>0</v>
      </c>
      <c r="H9" s="64">
        <f>F9+D9</f>
        <v>7487.927337000001</v>
      </c>
      <c r="I9" s="49">
        <f>G9+E9</f>
        <v>12740.267280000002</v>
      </c>
      <c r="J9" s="42">
        <f>H9-B9</f>
        <v>6872.0368870000011</v>
      </c>
      <c r="K9" s="41">
        <f>I9-C9</f>
        <v>12430.446870000002</v>
      </c>
    </row>
    <row r="10" spans="1:11" x14ac:dyDescent="0.25">
      <c r="A10" s="30" t="s">
        <v>1</v>
      </c>
      <c r="B10" s="43">
        <f>SUM('[1]Imports by Caricom SITC 2014'!B3:C3)/1000</f>
        <v>2254.1640200000002</v>
      </c>
      <c r="C10" s="41">
        <f>SUM('[2]Imports by Caricom SITC 2013'!B3:C3)/1000</f>
        <v>3757.82791</v>
      </c>
      <c r="D10" s="57">
        <f>SUM('[1]Exports by Caricom SITC 2014'!B3:C3)/1000</f>
        <v>2.018E-2</v>
      </c>
      <c r="E10" s="49">
        <f>SUM('[2]Exports by Caricom SITC 2013'!B3:C3)/1000</f>
        <v>0</v>
      </c>
      <c r="F10" s="57">
        <f>SUM('[1]Re-Exports by Caricom SITC 2013'!B3:C3)/1000</f>
        <v>3.6480700000000001</v>
      </c>
      <c r="G10" s="49">
        <f>SUM('[2]Re-Exports by Caricom SITC 2013'!B3:C3)/1000</f>
        <v>0</v>
      </c>
      <c r="H10" s="64">
        <f t="shared" ref="H10:H21" si="0">F10+D10</f>
        <v>3.66825</v>
      </c>
      <c r="I10" s="49">
        <f t="shared" ref="I10:I21" si="1">G10+E10</f>
        <v>0</v>
      </c>
      <c r="J10" s="51">
        <f t="shared" ref="J10:K21" si="2">H10-B10</f>
        <v>-2250.49577</v>
      </c>
      <c r="K10" s="52">
        <f t="shared" si="2"/>
        <v>-3757.82791</v>
      </c>
    </row>
    <row r="11" spans="1:11" x14ac:dyDescent="0.25">
      <c r="A11" s="30" t="s">
        <v>2</v>
      </c>
      <c r="B11" s="43">
        <f>SUM('[1]Imports by Caricom SITC 2014'!B4:C4)/1000</f>
        <v>0.12670000000000001</v>
      </c>
      <c r="C11" s="41">
        <f>SUM('[2]Imports by Caricom SITC 2013'!B4:C4)/1000</f>
        <v>0</v>
      </c>
      <c r="D11" s="57">
        <f>SUM('[1]Exports by Caricom SITC 2014'!B4:C4)/1000</f>
        <v>59.919750000000001</v>
      </c>
      <c r="E11" s="49">
        <f>SUM('[2]Exports by Caricom SITC 2013'!B4:C4)/1000</f>
        <v>0</v>
      </c>
      <c r="F11" s="57">
        <f>SUM('[1]Re-Exports by Caricom SITC 2013'!B4:C4)/1000</f>
        <v>0</v>
      </c>
      <c r="G11" s="49">
        <f>SUM('[2]Re-Exports by Caricom SITC 2013'!B4:C4)/1000</f>
        <v>0</v>
      </c>
      <c r="H11" s="64">
        <f t="shared" si="0"/>
        <v>59.919750000000001</v>
      </c>
      <c r="I11" s="49">
        <f t="shared" si="1"/>
        <v>0</v>
      </c>
      <c r="J11" s="51">
        <f t="shared" si="2"/>
        <v>59.793050000000001</v>
      </c>
      <c r="K11" s="52">
        <f t="shared" si="2"/>
        <v>0</v>
      </c>
    </row>
    <row r="12" spans="1:11" x14ac:dyDescent="0.25">
      <c r="A12" s="30" t="s">
        <v>3</v>
      </c>
      <c r="B12" s="43">
        <f>SUM('[1]Imports by Caricom SITC 2014'!B5:C5)/1000</f>
        <v>0</v>
      </c>
      <c r="C12" s="41">
        <f>SUM('[2]Imports by Caricom SITC 2013'!B5:C5)/1000</f>
        <v>0</v>
      </c>
      <c r="D12" s="57">
        <f>SUM('[1]Exports by Caricom SITC 2014'!B5:C5)/1000</f>
        <v>0</v>
      </c>
      <c r="E12" s="49">
        <f>SUM('[2]Exports by Caricom SITC 2013'!B5:C5)/1000</f>
        <v>0</v>
      </c>
      <c r="F12" s="57">
        <f>SUM('[1]Re-Exports by Caricom SITC 2013'!B5:C5)/1000</f>
        <v>47.868490000000001</v>
      </c>
      <c r="G12" s="49">
        <f>SUM('[2]Re-Exports by Caricom SITC 2013'!B5:C5)/1000</f>
        <v>0</v>
      </c>
      <c r="H12" s="64">
        <f t="shared" si="0"/>
        <v>47.868490000000001</v>
      </c>
      <c r="I12" s="49">
        <f t="shared" si="1"/>
        <v>0</v>
      </c>
      <c r="J12" s="51">
        <f t="shared" si="2"/>
        <v>47.868490000000001</v>
      </c>
      <c r="K12" s="52">
        <f t="shared" si="2"/>
        <v>0</v>
      </c>
    </row>
    <row r="13" spans="1:11" x14ac:dyDescent="0.25">
      <c r="A13" s="30" t="s">
        <v>4</v>
      </c>
      <c r="B13" s="43">
        <f>SUM('[1]Imports by Caricom SITC 2014'!B6:C6)/1000</f>
        <v>0</v>
      </c>
      <c r="C13" s="41">
        <f>SUM('[2]Imports by Caricom SITC 2013'!B6:C6)/1000</f>
        <v>0.95604</v>
      </c>
      <c r="D13" s="57">
        <f>SUM('[1]Exports by Caricom SITC 2014'!B6:C6)/1000</f>
        <v>0</v>
      </c>
      <c r="E13" s="49">
        <f>SUM('[2]Exports by Caricom SITC 2013'!B6:C6)/1000</f>
        <v>0</v>
      </c>
      <c r="F13" s="57">
        <f>SUM('[1]Re-Exports by Caricom SITC 2013'!B6:C6)/1000</f>
        <v>0</v>
      </c>
      <c r="G13" s="49">
        <f>SUM('[2]Re-Exports by Caricom SITC 2013'!B6:C6)/1000</f>
        <v>0</v>
      </c>
      <c r="H13" s="64">
        <f t="shared" si="0"/>
        <v>0</v>
      </c>
      <c r="I13" s="49">
        <f t="shared" si="1"/>
        <v>0</v>
      </c>
      <c r="J13" s="51">
        <f t="shared" si="2"/>
        <v>0</v>
      </c>
      <c r="K13" s="52">
        <f t="shared" si="2"/>
        <v>-0.95604</v>
      </c>
    </row>
    <row r="14" spans="1:11" x14ac:dyDescent="0.25">
      <c r="A14" s="30" t="s">
        <v>5</v>
      </c>
      <c r="B14" s="43">
        <f>SUM('[1]Imports by Caricom SITC 2014'!B7:C7)/1000</f>
        <v>1037.32457</v>
      </c>
      <c r="C14" s="41">
        <f>SUM('[2]Imports by Caricom SITC 2013'!B7:C7)/1000</f>
        <v>848.51544999999999</v>
      </c>
      <c r="D14" s="57">
        <f>SUM('[1]Exports by Caricom SITC 2014'!B7:C7)/1000</f>
        <v>21.96753</v>
      </c>
      <c r="E14" s="49">
        <f>SUM('[2]Exports by Caricom SITC 2013'!B7:C7)/1000</f>
        <v>19.788650000000001</v>
      </c>
      <c r="F14" s="57">
        <f>SUM('[1]Re-Exports by Caricom SITC 2013'!B7:C7)/1000</f>
        <v>0</v>
      </c>
      <c r="G14" s="49">
        <f>SUM('[2]Re-Exports by Caricom SITC 2013'!B7:C7)/1000</f>
        <v>0</v>
      </c>
      <c r="H14" s="64">
        <f t="shared" si="0"/>
        <v>21.96753</v>
      </c>
      <c r="I14" s="49">
        <f t="shared" si="1"/>
        <v>19.788650000000001</v>
      </c>
      <c r="J14" s="51">
        <f t="shared" si="2"/>
        <v>-1015.35704</v>
      </c>
      <c r="K14" s="52">
        <f t="shared" si="2"/>
        <v>-828.72680000000003</v>
      </c>
    </row>
    <row r="15" spans="1:11" x14ac:dyDescent="0.25">
      <c r="A15" s="30" t="s">
        <v>6</v>
      </c>
      <c r="B15" s="43">
        <f>SUM('[1]Imports by Caricom SITC 2014'!B8:C8)/1000</f>
        <v>2776.1146899999999</v>
      </c>
      <c r="C15" s="41">
        <f>SUM('[2]Imports by Caricom SITC 2013'!B8:C8)/1000</f>
        <v>1880.2149100000001</v>
      </c>
      <c r="D15" s="57">
        <f>SUM('[1]Exports by Caricom SITC 2014'!B8:C8)/1000</f>
        <v>37.28781</v>
      </c>
      <c r="E15" s="49">
        <f>SUM('[2]Exports by Caricom SITC 2013'!B8:C8)/1000</f>
        <v>87.844250000000002</v>
      </c>
      <c r="F15" s="57">
        <f>SUM('[1]Re-Exports by Caricom SITC 2013'!B8:C8)/1000</f>
        <v>579.98824000000002</v>
      </c>
      <c r="G15" s="49">
        <f>SUM('[2]Re-Exports by Caricom SITC 2013'!B8:C8)/1000</f>
        <v>884.64760000000012</v>
      </c>
      <c r="H15" s="64">
        <f t="shared" si="0"/>
        <v>617.27605000000005</v>
      </c>
      <c r="I15" s="49">
        <f t="shared" si="1"/>
        <v>972.49185000000011</v>
      </c>
      <c r="J15" s="51">
        <f t="shared" si="2"/>
        <v>-2158.8386399999999</v>
      </c>
      <c r="K15" s="52">
        <f t="shared" si="2"/>
        <v>-907.72306000000003</v>
      </c>
    </row>
    <row r="16" spans="1:11" x14ac:dyDescent="0.25">
      <c r="A16" s="30" t="s">
        <v>7</v>
      </c>
      <c r="B16" s="43">
        <f>SUM('[1]Imports by Caricom SITC 2014'!B9:C9)/1000</f>
        <v>446.32216999999997</v>
      </c>
      <c r="C16" s="41">
        <f>SUM('[2]Imports by Caricom SITC 2013'!B9:C9)/1000</f>
        <v>524.27404999999999</v>
      </c>
      <c r="D16" s="57">
        <f>SUM('[1]Exports by Caricom SITC 2014'!B9:C9)/1000</f>
        <v>0</v>
      </c>
      <c r="E16" s="49">
        <f>SUM('[2]Exports by Caricom SITC 2013'!B9:C9)/1000</f>
        <v>0</v>
      </c>
      <c r="F16" s="57">
        <f>SUM('[1]Re-Exports by Caricom SITC 2013'!B9:C9)/1000</f>
        <v>0</v>
      </c>
      <c r="G16" s="49">
        <f>SUM('[2]Re-Exports by Caricom SITC 2013'!B9:C9)/1000</f>
        <v>0</v>
      </c>
      <c r="H16" s="64">
        <f t="shared" si="0"/>
        <v>0</v>
      </c>
      <c r="I16" s="49">
        <f t="shared" si="1"/>
        <v>0</v>
      </c>
      <c r="J16" s="51">
        <f t="shared" si="2"/>
        <v>-446.32216999999997</v>
      </c>
      <c r="K16" s="52">
        <f t="shared" si="2"/>
        <v>-524.27404999999999</v>
      </c>
    </row>
    <row r="17" spans="1:11" x14ac:dyDescent="0.25">
      <c r="A17" s="30" t="s">
        <v>8</v>
      </c>
      <c r="B17" s="43">
        <f>SUM('[1]Imports by Caricom SITC 2014'!B10:C10)/1000</f>
        <v>439.51067999999998</v>
      </c>
      <c r="C17" s="41">
        <f>SUM('[2]Imports by Caricom SITC 2013'!B10:C10)/1000</f>
        <v>278.2199</v>
      </c>
      <c r="D17" s="57">
        <f>SUM('[1]Exports by Caricom SITC 2014'!B10:C10)/1000</f>
        <v>0</v>
      </c>
      <c r="E17" s="49">
        <f>SUM('[2]Exports by Caricom SITC 2013'!B10:C10)/1000</f>
        <v>0</v>
      </c>
      <c r="F17" s="57">
        <f>SUM('[1]Re-Exports by Caricom SITC 2013'!B10:C10)/1000</f>
        <v>0</v>
      </c>
      <c r="G17" s="49">
        <f>SUM('[2]Re-Exports by Caricom SITC 2013'!B10:C10)/1000</f>
        <v>0</v>
      </c>
      <c r="H17" s="64">
        <f t="shared" si="0"/>
        <v>0</v>
      </c>
      <c r="I17" s="49">
        <f t="shared" si="1"/>
        <v>0</v>
      </c>
      <c r="J17" s="51">
        <f t="shared" si="2"/>
        <v>-439.51067999999998</v>
      </c>
      <c r="K17" s="52">
        <f t="shared" si="2"/>
        <v>-278.2199</v>
      </c>
    </row>
    <row r="18" spans="1:11" x14ac:dyDescent="0.25">
      <c r="A18" s="30" t="s">
        <v>9</v>
      </c>
      <c r="B18" s="43">
        <f>SUM('[1]Imports by Caricom SITC 2014'!B11:C11)/1000</f>
        <v>0</v>
      </c>
      <c r="C18" s="41">
        <f>SUM('[2]Imports by Caricom SITC 2013'!B11:C11)/1000</f>
        <v>0</v>
      </c>
      <c r="D18" s="57">
        <f>SUM('[1]Exports by Caricom SITC 2014'!B11:C11)/1000</f>
        <v>0</v>
      </c>
      <c r="E18" s="49">
        <f>SUM('[2]Exports by Caricom SITC 2013'!B11:C11)/1000</f>
        <v>0</v>
      </c>
      <c r="F18" s="57">
        <f>SUM('[1]Re-Exports by Caricom SITC 2013'!B11:C11)/1000</f>
        <v>0</v>
      </c>
      <c r="G18" s="49">
        <f>SUM('[2]Re-Exports by Caricom SITC 2013'!B11:C11)/1000</f>
        <v>0</v>
      </c>
      <c r="H18" s="64">
        <f t="shared" si="0"/>
        <v>0</v>
      </c>
      <c r="I18" s="49">
        <f t="shared" si="1"/>
        <v>0</v>
      </c>
      <c r="J18" s="51">
        <f t="shared" si="2"/>
        <v>0</v>
      </c>
      <c r="K18" s="52">
        <f t="shared" si="2"/>
        <v>0</v>
      </c>
    </row>
    <row r="19" spans="1:11" x14ac:dyDescent="0.25">
      <c r="A19" s="30" t="s">
        <v>11</v>
      </c>
      <c r="B19" s="43">
        <f>SUM('[1]Imports by Caricom SITC 2014'!B12:C12)/1000</f>
        <v>97.930460000000011</v>
      </c>
      <c r="C19" s="41">
        <f>SUM('[2]Imports by Caricom SITC 2013'!B12:C12)/1000</f>
        <v>106.70255</v>
      </c>
      <c r="D19" s="57">
        <f>SUM('[1]Exports by Caricom SITC 2014'!B12:C12)/1000</f>
        <v>0</v>
      </c>
      <c r="E19" s="49">
        <f>SUM('[2]Exports by Caricom SITC 2013'!B12:C12)/1000</f>
        <v>0</v>
      </c>
      <c r="F19" s="57">
        <f>SUM('[1]Re-Exports by Caricom SITC 2013'!B12:C12)/1000</f>
        <v>0</v>
      </c>
      <c r="G19" s="49">
        <f>SUM('[2]Re-Exports by Caricom SITC 2013'!B12:C12)/1000</f>
        <v>20.981999999999999</v>
      </c>
      <c r="H19" s="64">
        <f t="shared" si="0"/>
        <v>0</v>
      </c>
      <c r="I19" s="49">
        <f t="shared" si="1"/>
        <v>20.981999999999999</v>
      </c>
      <c r="J19" s="46" t="s">
        <v>64</v>
      </c>
      <c r="K19" s="47" t="s">
        <v>64</v>
      </c>
    </row>
    <row r="20" spans="1:11" x14ac:dyDescent="0.25">
      <c r="A20" s="30" t="s">
        <v>10</v>
      </c>
      <c r="B20" s="43">
        <f>SUM('[1]Imports by Caricom SITC 2014'!B13:C13)/1000</f>
        <v>0.47046000000000004</v>
      </c>
      <c r="C20" s="41">
        <f>SUM('[2]Imports by Caricom SITC 2013'!B13:C13)/1000</f>
        <v>50.824940000000005</v>
      </c>
      <c r="D20" s="57">
        <f>SUM('[1]Exports by Caricom SITC 2014'!B13:C13)/1000</f>
        <v>0</v>
      </c>
      <c r="E20" s="49">
        <f>SUM('[2]Exports by Caricom SITC 2013'!B13:C13)/1000</f>
        <v>0</v>
      </c>
      <c r="F20" s="57">
        <f>SUM('[1]Re-Exports by Caricom SITC 2013'!B13:C13)/1000</f>
        <v>0</v>
      </c>
      <c r="G20" s="49">
        <f>SUM('[2]Re-Exports by Caricom SITC 2013'!B13:C13)/1000</f>
        <v>0</v>
      </c>
      <c r="H20" s="64">
        <f t="shared" si="0"/>
        <v>0</v>
      </c>
      <c r="I20" s="49">
        <f t="shared" si="1"/>
        <v>0</v>
      </c>
      <c r="J20" s="51">
        <f t="shared" si="2"/>
        <v>-0.47046000000000004</v>
      </c>
      <c r="K20" s="52">
        <f>I20-C20</f>
        <v>-50.824940000000005</v>
      </c>
    </row>
    <row r="21" spans="1:11" x14ac:dyDescent="0.25">
      <c r="A21" s="30" t="s">
        <v>12</v>
      </c>
      <c r="B21" s="43">
        <f>SUM('[1]Imports by Caricom SITC 2014'!B14:C14)/1000</f>
        <v>0</v>
      </c>
      <c r="C21" s="41">
        <f>SUM('[2]Imports by Caricom SITC 2013'!B14:C14)/1000</f>
        <v>2.09626</v>
      </c>
      <c r="D21" s="57">
        <f>SUM('[1]Exports by Caricom SITC 2014'!B14:C14)/1000</f>
        <v>0</v>
      </c>
      <c r="E21" s="49">
        <f>SUM('[2]Exports by Caricom SITC 2013'!B14:C14)/1000</f>
        <v>0</v>
      </c>
      <c r="F21" s="57">
        <f>SUM('[1]Re-Exports by Caricom SITC 2013'!B14:C14)/1000</f>
        <v>6.2542499999999999</v>
      </c>
      <c r="G21" s="49">
        <f>SUM('[2]Re-Exports by Caricom SITC 2013'!B14:C14)/1000</f>
        <v>0</v>
      </c>
      <c r="H21" s="64">
        <f t="shared" si="0"/>
        <v>6.2542499999999999</v>
      </c>
      <c r="I21" s="49">
        <f t="shared" si="1"/>
        <v>0</v>
      </c>
      <c r="J21" s="51">
        <f t="shared" si="2"/>
        <v>6.2542499999999999</v>
      </c>
      <c r="K21" s="53">
        <f>I21-C21</f>
        <v>-2.09626</v>
      </c>
    </row>
    <row r="22" spans="1:11" ht="15.75" thickBot="1" x14ac:dyDescent="0.3">
      <c r="A22" s="2" t="s">
        <v>13</v>
      </c>
      <c r="B22" s="60">
        <f t="shared" ref="B22:I22" si="3">SUM(B9:B21)</f>
        <v>7667.8541999999989</v>
      </c>
      <c r="C22" s="59">
        <f t="shared" si="3"/>
        <v>7759.4524200000014</v>
      </c>
      <c r="D22" s="60">
        <f t="shared" si="3"/>
        <v>7576.295207000001</v>
      </c>
      <c r="E22" s="59">
        <f t="shared" si="3"/>
        <v>12847.900180000002</v>
      </c>
      <c r="F22" s="60">
        <f t="shared" si="3"/>
        <v>668.58645000000001</v>
      </c>
      <c r="G22" s="59">
        <f t="shared" si="3"/>
        <v>905.6296000000001</v>
      </c>
      <c r="H22" s="60">
        <f t="shared" si="3"/>
        <v>8244.8816569999999</v>
      </c>
      <c r="I22" s="59">
        <f t="shared" si="3"/>
        <v>13753.529780000003</v>
      </c>
      <c r="J22" s="54">
        <f>SUM(J9:J21)</f>
        <v>674.95791700000098</v>
      </c>
      <c r="K22" s="54">
        <f>SUM(K9:K21)</f>
        <v>6079.7979100000011</v>
      </c>
    </row>
    <row r="23" spans="1:11" ht="15.75" thickTop="1" x14ac:dyDescent="0.25">
      <c r="A23" s="1" t="s">
        <v>85</v>
      </c>
    </row>
    <row r="24" spans="1:11" x14ac:dyDescent="0.25">
      <c r="A24" s="1" t="s">
        <v>86</v>
      </c>
      <c r="B24" s="14"/>
      <c r="C24" s="14"/>
      <c r="D24" s="14"/>
      <c r="E24" s="14"/>
      <c r="F24" s="14"/>
      <c r="G24" s="14"/>
      <c r="H24" s="14"/>
      <c r="I24" s="14"/>
    </row>
    <row r="25" spans="1:11" x14ac:dyDescent="0.25">
      <c r="A25" s="1" t="s">
        <v>87</v>
      </c>
      <c r="E25" s="3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7"/>
  <sheetViews>
    <sheetView workbookViewId="0">
      <selection activeCell="B27" sqref="B27"/>
    </sheetView>
  </sheetViews>
  <sheetFormatPr defaultRowHeight="15" x14ac:dyDescent="0.25"/>
  <cols>
    <col min="1" max="1" width="26" customWidth="1"/>
    <col min="2" max="2" width="14.28515625" bestFit="1" customWidth="1"/>
    <col min="3" max="4" width="13.28515625" bestFit="1" customWidth="1"/>
    <col min="5" max="5" width="14.28515625" bestFit="1" customWidth="1"/>
    <col min="6" max="7" width="11.5703125" bestFit="1" customWidth="1"/>
    <col min="8" max="8" width="13.28515625" bestFit="1" customWidth="1"/>
    <col min="9" max="9" width="14.28515625" bestFit="1" customWidth="1"/>
  </cols>
  <sheetData>
    <row r="1" spans="1:9" x14ac:dyDescent="0.25">
      <c r="A1" s="217" t="s">
        <v>113</v>
      </c>
      <c r="B1" s="217"/>
      <c r="C1" s="217"/>
      <c r="D1" s="217"/>
      <c r="E1" s="217"/>
      <c r="F1" s="217"/>
      <c r="G1" s="217"/>
      <c r="H1" s="217"/>
      <c r="I1" s="217"/>
    </row>
    <row r="2" spans="1:9" x14ac:dyDescent="0.25">
      <c r="A2" s="217" t="s">
        <v>132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25">
      <c r="A3" s="217" t="s">
        <v>140</v>
      </c>
      <c r="B3" s="217"/>
      <c r="C3" s="217"/>
      <c r="D3" s="217"/>
      <c r="E3" s="217"/>
      <c r="F3" s="217"/>
      <c r="G3" s="217"/>
      <c r="H3" s="217"/>
      <c r="I3" s="217"/>
    </row>
    <row r="4" spans="1:9" x14ac:dyDescent="0.25">
      <c r="A4" s="8"/>
      <c r="B4" s="8"/>
      <c r="C4" s="8"/>
      <c r="D4" s="8"/>
      <c r="E4" s="8"/>
      <c r="F4" s="8"/>
      <c r="G4" s="8"/>
      <c r="H4" s="8"/>
      <c r="I4" s="12" t="s">
        <v>65</v>
      </c>
    </row>
    <row r="5" spans="1:9" x14ac:dyDescent="0.25">
      <c r="A5" s="226" t="s">
        <v>14</v>
      </c>
      <c r="B5" s="226" t="s">
        <v>62</v>
      </c>
      <c r="C5" s="226"/>
      <c r="D5" s="226" t="s">
        <v>61</v>
      </c>
      <c r="E5" s="226"/>
      <c r="F5" s="226"/>
      <c r="G5" s="226"/>
      <c r="H5" s="226"/>
      <c r="I5" s="226"/>
    </row>
    <row r="6" spans="1:9" x14ac:dyDescent="0.25">
      <c r="A6" s="226"/>
      <c r="B6" s="226"/>
      <c r="C6" s="226"/>
      <c r="D6" s="226" t="s">
        <v>16</v>
      </c>
      <c r="E6" s="226"/>
      <c r="F6" s="226" t="s">
        <v>17</v>
      </c>
      <c r="G6" s="226"/>
      <c r="H6" s="218" t="s">
        <v>18</v>
      </c>
      <c r="I6" s="225"/>
    </row>
    <row r="7" spans="1:9" x14ac:dyDescent="0.25">
      <c r="A7" s="4"/>
      <c r="B7" s="8" t="s">
        <v>129</v>
      </c>
      <c r="C7" s="8" t="s">
        <v>129</v>
      </c>
      <c r="D7" s="24" t="s">
        <v>129</v>
      </c>
      <c r="E7" s="25" t="s">
        <v>129</v>
      </c>
      <c r="F7" s="8" t="s">
        <v>129</v>
      </c>
      <c r="G7" s="25" t="s">
        <v>129</v>
      </c>
      <c r="H7" s="8" t="s">
        <v>129</v>
      </c>
      <c r="I7" s="25" t="s">
        <v>129</v>
      </c>
    </row>
    <row r="8" spans="1:9" x14ac:dyDescent="0.25">
      <c r="A8" s="39"/>
      <c r="B8" s="28">
        <v>2014</v>
      </c>
      <c r="C8" s="29">
        <v>2013</v>
      </c>
      <c r="D8" s="28">
        <v>2014</v>
      </c>
      <c r="E8" s="29">
        <v>2013</v>
      </c>
      <c r="F8" s="28">
        <v>2014</v>
      </c>
      <c r="G8" s="29">
        <v>2013</v>
      </c>
      <c r="H8" s="28">
        <v>2014</v>
      </c>
      <c r="I8" s="29">
        <v>2013</v>
      </c>
    </row>
    <row r="9" spans="1:9" x14ac:dyDescent="0.25">
      <c r="A9" s="19" t="s">
        <v>133</v>
      </c>
      <c r="B9" s="42">
        <f>SUM('[1]Caricom Imports by COO 14'!B3:C3)/1000</f>
        <v>4.01</v>
      </c>
      <c r="C9" s="41">
        <f>SUM('[2]Caricom Imports by COO 13'!B3:C3)/1000</f>
        <v>0</v>
      </c>
      <c r="D9" s="50">
        <f>SUM('[1]CARICOM exports by COO 13'!B3:C3)/1000</f>
        <v>34.565440000000002</v>
      </c>
      <c r="E9" s="41">
        <f>SUM('[2]CARICOM exports by COO 13'!B3:C3)/1000</f>
        <v>0</v>
      </c>
      <c r="F9" s="43">
        <f>SUM('[1]CARICOM re-exports by COO 14'!B3:C3)/1000</f>
        <v>0</v>
      </c>
      <c r="G9" s="41">
        <f>SUM('[2]CARICOM re-exports by COO 13'!B3:C3)/1000</f>
        <v>0</v>
      </c>
      <c r="H9" s="42">
        <f>F9+D9</f>
        <v>34.565440000000002</v>
      </c>
      <c r="I9" s="41">
        <f>G9+E9</f>
        <v>0</v>
      </c>
    </row>
    <row r="10" spans="1:9" x14ac:dyDescent="0.25">
      <c r="A10" s="19" t="s">
        <v>30</v>
      </c>
      <c r="B10" s="42">
        <f>SUM('[1]Caricom Imports by COO 14'!B4:C4)/1000</f>
        <v>788.35709000000008</v>
      </c>
      <c r="C10" s="41">
        <f>SUM('[2]Caricom Imports by COO 13'!B4:C4)/1000</f>
        <v>309.57763</v>
      </c>
      <c r="D10" s="50">
        <f>SUM('[1]CARICOM exports by COO 13'!B4:C4)/1000</f>
        <v>235.88225</v>
      </c>
      <c r="E10" s="41">
        <f>SUM('[2]CARICOM exports by COO 13'!B4:C4)/1000</f>
        <v>513.87527</v>
      </c>
      <c r="F10" s="43">
        <f>SUM('[1]CARICOM re-exports by COO 14'!B4:C4)/1000</f>
        <v>0.73941000000000001</v>
      </c>
      <c r="G10" s="41">
        <f>SUM('[2]CARICOM re-exports by COO 13'!B4:C4)/1000</f>
        <v>0</v>
      </c>
      <c r="H10" s="42">
        <f t="shared" ref="H10:H20" si="0">F10+D10</f>
        <v>236.62165999999999</v>
      </c>
      <c r="I10" s="41">
        <f t="shared" ref="I10:I20" si="1">G10+E10</f>
        <v>513.87527</v>
      </c>
    </row>
    <row r="11" spans="1:9" x14ac:dyDescent="0.25">
      <c r="A11" s="19" t="s">
        <v>31</v>
      </c>
      <c r="B11" s="42">
        <f>SUM('[1]Caricom Imports by COO 14'!B5:C5)/1000</f>
        <v>251.05563000000001</v>
      </c>
      <c r="C11" s="41">
        <f>SUM('[2]Caricom Imports by COO 13'!B5:C5)/1000</f>
        <v>169.71410999999998</v>
      </c>
      <c r="D11" s="50">
        <f>SUM('[1]CARICOM exports by COO 13'!B5:C5)/1000</f>
        <v>0</v>
      </c>
      <c r="E11" s="41">
        <f>SUM('[2]CARICOM exports by COO 13'!B5:C5)/1000</f>
        <v>0</v>
      </c>
      <c r="F11" s="43">
        <f>SUM('[1]CARICOM re-exports by COO 14'!B5:C5)/1000</f>
        <v>15.84</v>
      </c>
      <c r="G11" s="41">
        <f>SUM('[2]CARICOM re-exports by COO 13'!B5:C5)/1000</f>
        <v>0</v>
      </c>
      <c r="H11" s="42">
        <f t="shared" si="0"/>
        <v>15.84</v>
      </c>
      <c r="I11" s="41">
        <f t="shared" si="1"/>
        <v>0</v>
      </c>
    </row>
    <row r="12" spans="1:9" x14ac:dyDescent="0.25">
      <c r="A12" s="19" t="s">
        <v>32</v>
      </c>
      <c r="B12" s="42">
        <f>SUM('[1]Caricom Imports by COO 14'!B6:C6)/1000</f>
        <v>132.27134000000001</v>
      </c>
      <c r="C12" s="41">
        <f>SUM('[2]Caricom Imports by COO 13'!B6:C6)/1000</f>
        <v>0.155</v>
      </c>
      <c r="D12" s="50">
        <f>SUM('[1]CARICOM exports by COO 13'!B6:C6)/1000</f>
        <v>0</v>
      </c>
      <c r="E12" s="41">
        <f>SUM('[2]CARICOM exports by COO 13'!B6:C6)/1000</f>
        <v>0</v>
      </c>
      <c r="F12" s="43">
        <f>SUM('[1]CARICOM re-exports by COO 14'!B6:C6)/1000</f>
        <v>6.0525000000000002</v>
      </c>
      <c r="G12" s="41">
        <f>SUM('[2]CARICOM re-exports by COO 13'!B6:C6)/1000</f>
        <v>0</v>
      </c>
      <c r="H12" s="42">
        <f t="shared" si="0"/>
        <v>6.0525000000000002</v>
      </c>
      <c r="I12" s="41">
        <f t="shared" si="1"/>
        <v>0</v>
      </c>
    </row>
    <row r="13" spans="1:9" x14ac:dyDescent="0.25">
      <c r="A13" s="19" t="s">
        <v>33</v>
      </c>
      <c r="B13" s="42">
        <f>SUM('[1]Caricom Imports by COO 14'!B7:C7)/1000</f>
        <v>498.31162999999998</v>
      </c>
      <c r="C13" s="41">
        <f>SUM('[2]Caricom Imports by COO 13'!B7:C7)/1000</f>
        <v>153.06921</v>
      </c>
      <c r="D13" s="50">
        <f>SUM('[1]CARICOM exports by COO 13'!B7:C7)/1000</f>
        <v>1649.3367800000001</v>
      </c>
      <c r="E13" s="41">
        <f>SUM('[2]CARICOM exports by COO 13'!B7:C7)/1000</f>
        <v>2129.1812199999999</v>
      </c>
      <c r="F13" s="43">
        <f>SUM('[1]CARICOM re-exports by COO 14'!B7:C7)/1000</f>
        <v>0</v>
      </c>
      <c r="G13" s="41">
        <f>SUM('[2]CARICOM re-exports by COO 13'!B7:C7)/1000</f>
        <v>0</v>
      </c>
      <c r="H13" s="42">
        <f t="shared" si="0"/>
        <v>1649.3367800000001</v>
      </c>
      <c r="I13" s="41">
        <f t="shared" si="1"/>
        <v>2129.1812199999999</v>
      </c>
    </row>
    <row r="14" spans="1:9" x14ac:dyDescent="0.25">
      <c r="A14" s="19" t="s">
        <v>134</v>
      </c>
      <c r="B14" s="42">
        <f>SUM('[1]Caricom Imports by COO 14'!B8:C8)/1000</f>
        <v>0</v>
      </c>
      <c r="C14" s="41">
        <f>SUM('[2]Caricom Imports by COO 13'!B8:C8)/1000</f>
        <v>2.5180000000000001E-2</v>
      </c>
      <c r="D14" s="50">
        <f>SUM('[1]CARICOM exports by COO 13'!B8:C8)/1000</f>
        <v>0</v>
      </c>
      <c r="E14" s="41">
        <f>SUM('[2]CARICOM exports by COO 13'!B8:C8)/1000</f>
        <v>0</v>
      </c>
      <c r="F14" s="43">
        <f>SUM('[1]CARICOM re-exports by COO 14'!B8:C8)/1000</f>
        <v>0</v>
      </c>
      <c r="G14" s="41">
        <f>SUM('[2]CARICOM re-exports by COO 13'!B8:C8)/1000</f>
        <v>0</v>
      </c>
      <c r="H14" s="42">
        <f t="shared" si="0"/>
        <v>0</v>
      </c>
      <c r="I14" s="41">
        <f t="shared" si="1"/>
        <v>0</v>
      </c>
    </row>
    <row r="15" spans="1:9" x14ac:dyDescent="0.25">
      <c r="A15" s="19" t="s">
        <v>34</v>
      </c>
      <c r="B15" s="42">
        <f>SUM('[1]Caricom Imports by COO 14'!B9:C9)/1000</f>
        <v>2658.18867</v>
      </c>
      <c r="C15" s="41">
        <f>SUM('[2]Caricom Imports by COO 13'!B9:C9)/1000</f>
        <v>2680.9579399999998</v>
      </c>
      <c r="D15" s="50">
        <f>SUM('[1]CARICOM exports by COO 13'!B9:C9)/1000</f>
        <v>3572.4737939999995</v>
      </c>
      <c r="E15" s="41">
        <f>SUM('[2]CARICOM exports by COO 13'!B9:C9)/1000</f>
        <v>3344.00252</v>
      </c>
      <c r="F15" s="43">
        <f>SUM('[1]CARICOM re-exports by COO 14'!B9:C9)/1000</f>
        <v>645.75279</v>
      </c>
      <c r="G15" s="41">
        <f>SUM('[2]CARICOM re-exports by COO 13'!B9:C9)/1000</f>
        <v>878.91468000000009</v>
      </c>
      <c r="H15" s="42">
        <f t="shared" si="0"/>
        <v>4218.226584</v>
      </c>
      <c r="I15" s="41">
        <f t="shared" si="1"/>
        <v>4222.9171999999999</v>
      </c>
    </row>
    <row r="16" spans="1:9" x14ac:dyDescent="0.25">
      <c r="A16" s="19" t="s">
        <v>135</v>
      </c>
      <c r="B16" s="42">
        <f>SUM('[1]Caricom Imports by COO 14'!B10:C10)/1000</f>
        <v>194.8905</v>
      </c>
      <c r="C16" s="41">
        <f>SUM('[2]Caricom Imports by COO 13'!B10:C10)/1000</f>
        <v>0</v>
      </c>
      <c r="D16" s="50">
        <f>SUM('[1]CARICOM exports by COO 13'!B10:C10)/1000</f>
        <v>0</v>
      </c>
      <c r="E16" s="41">
        <f>SUM('[2]CARICOM exports by COO 13'!B10:C10)/1000</f>
        <v>0</v>
      </c>
      <c r="F16" s="43">
        <f>SUM('[1]CARICOM re-exports by COO 14'!B10:C10)/1000</f>
        <v>0.20175000000000001</v>
      </c>
      <c r="G16" s="41">
        <f>SUM('[2]CARICOM re-exports by COO 13'!B10:C10)/1000</f>
        <v>0</v>
      </c>
      <c r="H16" s="42">
        <f t="shared" si="0"/>
        <v>0.20175000000000001</v>
      </c>
      <c r="I16" s="41">
        <f t="shared" si="1"/>
        <v>0</v>
      </c>
    </row>
    <row r="17" spans="1:9" x14ac:dyDescent="0.25">
      <c r="A17" s="19" t="s">
        <v>136</v>
      </c>
      <c r="B17" s="42">
        <f>SUM('[1]Caricom Imports by COO 14'!B11:C11)/1000</f>
        <v>395.66922</v>
      </c>
      <c r="C17" s="41">
        <f>SUM('[2]Caricom Imports by COO 13'!B11:C11)/1000</f>
        <v>653.43346999999994</v>
      </c>
      <c r="D17" s="50">
        <f>SUM('[1]CARICOM exports by COO 13'!B11:C11)/1000</f>
        <v>2.74255</v>
      </c>
      <c r="E17" s="41">
        <f>SUM('[2]CARICOM exports by COO 13'!B11:C11)/1000</f>
        <v>0</v>
      </c>
      <c r="F17" s="43">
        <f>SUM('[1]CARICOM re-exports by COO 14'!B11:C11)/1000</f>
        <v>0</v>
      </c>
      <c r="G17" s="41">
        <f>SUM('[2]CARICOM re-exports by COO 13'!B11:C11)/1000</f>
        <v>5.73292</v>
      </c>
      <c r="H17" s="42">
        <f t="shared" si="0"/>
        <v>2.74255</v>
      </c>
      <c r="I17" s="41">
        <f t="shared" si="1"/>
        <v>5.73292</v>
      </c>
    </row>
    <row r="18" spans="1:9" x14ac:dyDescent="0.25">
      <c r="A18" s="19" t="s">
        <v>143</v>
      </c>
      <c r="B18" s="42">
        <f>SUM('[1]Caricom Imports by COO 14'!B12:C12)/1000</f>
        <v>0</v>
      </c>
      <c r="C18" s="41">
        <f>SUM('[2]Caricom Imports by COO 13'!B12:C12)/1000</f>
        <v>0</v>
      </c>
      <c r="D18" s="50">
        <f>SUM('[1]CARICOM exports by COO 13'!B12:C12)/1000</f>
        <v>0</v>
      </c>
      <c r="E18" s="41">
        <f>SUM('[2]CARICOM exports by COO 13'!B12:C12)/1000</f>
        <v>0</v>
      </c>
      <c r="F18" s="43">
        <f>SUM('[1]CARICOM re-exports by COO 14'!B12:C12)/1000</f>
        <v>0</v>
      </c>
      <c r="G18" s="41">
        <f>SUM('[2]CARICOM re-exports by COO 13'!B12:C12)/1000</f>
        <v>0</v>
      </c>
      <c r="H18" s="42"/>
      <c r="I18" s="41"/>
    </row>
    <row r="19" spans="1:9" x14ac:dyDescent="0.25">
      <c r="A19" s="19" t="s">
        <v>137</v>
      </c>
      <c r="B19" s="42">
        <f>SUM('[1]Caricom Imports by COO 14'!B13:C13)/1000</f>
        <v>14.68961</v>
      </c>
      <c r="C19" s="41">
        <f>SUM('[2]Caricom Imports by COO 13'!B13:C13)/1000</f>
        <v>0</v>
      </c>
      <c r="D19" s="50">
        <f>SUM('[1]CARICOM exports by COO 13'!B13:C13)/1000</f>
        <v>427.10861</v>
      </c>
      <c r="E19" s="41">
        <f>SUM('[2]CARICOM exports by COO 13'!B13:C13)/1000</f>
        <v>180.77227999999999</v>
      </c>
      <c r="F19" s="43">
        <f>SUM('[1]CARICOM re-exports by COO 14'!B13:C13)/1000</f>
        <v>0</v>
      </c>
      <c r="G19" s="41">
        <f>SUM('[2]CARICOM re-exports by COO 13'!B13:C13)/1000</f>
        <v>0</v>
      </c>
      <c r="H19" s="42">
        <f t="shared" si="0"/>
        <v>427.10861</v>
      </c>
      <c r="I19" s="41">
        <f t="shared" si="1"/>
        <v>180.77227999999999</v>
      </c>
    </row>
    <row r="20" spans="1:9" x14ac:dyDescent="0.25">
      <c r="A20" s="19" t="s">
        <v>38</v>
      </c>
      <c r="B20" s="42">
        <f>SUM('[1]Caricom Imports by COO 14'!B14:C14)/1000</f>
        <v>2730.4105099999997</v>
      </c>
      <c r="C20" s="41">
        <f>SUM('[2]Caricom Imports by COO 13'!B14:C14)/1000</f>
        <v>3792.5198799999998</v>
      </c>
      <c r="D20" s="50">
        <f>SUM('[1]CARICOM exports by COO 13'!B14:C14)/1000</f>
        <v>1654.185782</v>
      </c>
      <c r="E20" s="41">
        <f>SUM('[2]CARICOM exports by COO 13'!B14:C14)/1000</f>
        <v>6680.0689000000002</v>
      </c>
      <c r="F20" s="43">
        <f>SUM('[1]CARICOM re-exports by COO 14'!B14:C14)/1000</f>
        <v>0</v>
      </c>
      <c r="G20" s="41">
        <f>SUM('[2]CARICOM re-exports by COO 13'!B14:C14)/1000</f>
        <v>20.981999999999999</v>
      </c>
      <c r="H20" s="42">
        <f t="shared" si="0"/>
        <v>1654.185782</v>
      </c>
      <c r="I20" s="41">
        <f t="shared" si="1"/>
        <v>6701.0509000000002</v>
      </c>
    </row>
    <row r="21" spans="1:9" ht="15.75" hidden="1" thickBot="1" x14ac:dyDescent="0.3">
      <c r="A21" s="65" t="s">
        <v>144</v>
      </c>
      <c r="B21" s="42">
        <f>SUM('[1]Caricom Imports by COO 14'!B15:C15)/1000</f>
        <v>0</v>
      </c>
      <c r="C21" s="41">
        <f>SUM('[2]Caricom Imports by COO 13'!B15:C15)/1000</f>
        <v>0</v>
      </c>
      <c r="D21" s="50">
        <f>SUM('[1]CARICOM exports by COO 13'!B15:C15)/1000</f>
        <v>0</v>
      </c>
      <c r="E21" s="41">
        <f>SUM('[2]CARICOM exports by COO 13'!B15:C15)/1000</f>
        <v>0</v>
      </c>
      <c r="F21" s="43">
        <f>SUM('[1]CARICOM re-exports by COO 14'!B15:C15)/1000</f>
        <v>0</v>
      </c>
      <c r="G21" s="41">
        <f>SUM('[2]CARICOM re-exports by COO 13'!B15:C15)/1000</f>
        <v>0</v>
      </c>
      <c r="H21" s="42"/>
      <c r="I21" s="41"/>
    </row>
    <row r="22" spans="1:9" ht="15.75" thickBot="1" x14ac:dyDescent="0.3">
      <c r="A22" s="7" t="s">
        <v>18</v>
      </c>
      <c r="B22" s="58">
        <f t="shared" ref="B22:I22" si="2">SUM(B9:B20)</f>
        <v>7667.8541999999998</v>
      </c>
      <c r="C22" s="59">
        <f t="shared" si="2"/>
        <v>7759.4524199999996</v>
      </c>
      <c r="D22" s="58">
        <f t="shared" si="2"/>
        <v>7576.2952060000007</v>
      </c>
      <c r="E22" s="59">
        <f t="shared" si="2"/>
        <v>12847.90019</v>
      </c>
      <c r="F22" s="60">
        <f t="shared" si="2"/>
        <v>668.5864499999999</v>
      </c>
      <c r="G22" s="59">
        <f t="shared" si="2"/>
        <v>905.6296000000001</v>
      </c>
      <c r="H22" s="60">
        <f t="shared" si="2"/>
        <v>8244.8816560000014</v>
      </c>
      <c r="I22" s="59">
        <f t="shared" si="2"/>
        <v>13753.529790000001</v>
      </c>
    </row>
    <row r="23" spans="1:9" ht="15.75" thickTop="1" x14ac:dyDescent="0.25">
      <c r="A23" s="1" t="s">
        <v>85</v>
      </c>
      <c r="B23" s="10"/>
      <c r="C23" s="10"/>
      <c r="D23" s="10"/>
      <c r="E23" s="10"/>
      <c r="F23" s="10"/>
      <c r="G23" s="10"/>
    </row>
    <row r="24" spans="1:9" x14ac:dyDescent="0.25">
      <c r="A24" s="1" t="s">
        <v>138</v>
      </c>
      <c r="B24" s="10"/>
      <c r="C24" s="10"/>
      <c r="D24" s="10"/>
      <c r="E24" s="10"/>
      <c r="F24" s="10"/>
      <c r="G24" s="10"/>
      <c r="H24" s="10"/>
      <c r="I24" s="10"/>
    </row>
    <row r="25" spans="1:9" x14ac:dyDescent="0.25">
      <c r="B25" s="55"/>
      <c r="C25" s="55"/>
      <c r="D25" s="55"/>
      <c r="E25" s="55"/>
      <c r="F25" s="55"/>
      <c r="G25" s="55"/>
      <c r="H25" s="55"/>
      <c r="I25" s="55"/>
    </row>
    <row r="26" spans="1:9" x14ac:dyDescent="0.25">
      <c r="B26" s="57"/>
      <c r="C26" s="57"/>
      <c r="D26" s="57"/>
      <c r="E26" s="57"/>
      <c r="F26" s="57"/>
      <c r="G26" s="57"/>
      <c r="H26" s="57"/>
      <c r="I26" s="57"/>
    </row>
    <row r="27" spans="1:9" x14ac:dyDescent="0.25">
      <c r="B27" s="3"/>
      <c r="C27" s="3"/>
      <c r="D27" s="3"/>
      <c r="E27" s="3"/>
      <c r="F27" s="3"/>
      <c r="G27" s="3"/>
      <c r="H27" s="3"/>
      <c r="I27" s="3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8"/>
  <sheetViews>
    <sheetView workbookViewId="0">
      <selection activeCell="H9" sqref="A1:XFD1048576"/>
    </sheetView>
  </sheetViews>
  <sheetFormatPr defaultRowHeight="15" x14ac:dyDescent="0.25"/>
  <cols>
    <col min="1" max="1" width="26.140625" customWidth="1"/>
    <col min="2" max="3" width="14.28515625" bestFit="1" customWidth="1"/>
    <col min="4" max="9" width="12.5703125" bestFit="1" customWidth="1"/>
    <col min="10" max="11" width="12.85546875" bestFit="1" customWidth="1"/>
  </cols>
  <sheetData>
    <row r="1" spans="1:11" x14ac:dyDescent="0.25">
      <c r="A1" s="217" t="s">
        <v>128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x14ac:dyDescent="0.25">
      <c r="A2" s="217" t="s">
        <v>103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1" x14ac:dyDescent="0.25">
      <c r="A3" s="217" t="s">
        <v>207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</row>
    <row r="4" spans="1:11" x14ac:dyDescent="0.25">
      <c r="A4" s="6"/>
      <c r="B4" s="6"/>
      <c r="C4" s="6"/>
      <c r="D4" s="6"/>
      <c r="E4" s="6"/>
      <c r="F4" s="6"/>
      <c r="G4" s="6"/>
      <c r="H4" s="6"/>
      <c r="K4" s="12" t="s">
        <v>142</v>
      </c>
    </row>
    <row r="5" spans="1:11" x14ac:dyDescent="0.25">
      <c r="A5" s="232" t="s">
        <v>14</v>
      </c>
      <c r="B5" s="220" t="s">
        <v>62</v>
      </c>
      <c r="C5" s="221"/>
      <c r="D5" s="226" t="s">
        <v>61</v>
      </c>
      <c r="E5" s="226"/>
      <c r="F5" s="226"/>
      <c r="G5" s="226"/>
      <c r="H5" s="226"/>
      <c r="I5" s="226"/>
      <c r="J5" s="220" t="s">
        <v>63</v>
      </c>
      <c r="K5" s="221"/>
    </row>
    <row r="6" spans="1:11" x14ac:dyDescent="0.25">
      <c r="A6" s="233"/>
      <c r="B6" s="222"/>
      <c r="C6" s="239"/>
      <c r="D6" s="226" t="s">
        <v>16</v>
      </c>
      <c r="E6" s="226"/>
      <c r="F6" s="226" t="s">
        <v>17</v>
      </c>
      <c r="G6" s="226"/>
      <c r="H6" s="224" t="s">
        <v>18</v>
      </c>
      <c r="I6" s="225"/>
      <c r="J6" s="222"/>
      <c r="K6" s="223"/>
    </row>
    <row r="7" spans="1:11" x14ac:dyDescent="0.25">
      <c r="A7" s="23"/>
      <c r="B7" s="24" t="s">
        <v>157</v>
      </c>
      <c r="C7" s="25" t="s">
        <v>157</v>
      </c>
      <c r="D7" s="8" t="s">
        <v>157</v>
      </c>
      <c r="E7" s="8" t="s">
        <v>157</v>
      </c>
      <c r="F7" s="24" t="s">
        <v>157</v>
      </c>
      <c r="G7" s="25" t="s">
        <v>157</v>
      </c>
      <c r="H7" s="8" t="s">
        <v>157</v>
      </c>
      <c r="I7" s="8" t="s">
        <v>157</v>
      </c>
      <c r="J7" s="24" t="s">
        <v>157</v>
      </c>
      <c r="K7" s="25" t="s">
        <v>157</v>
      </c>
    </row>
    <row r="8" spans="1:11" x14ac:dyDescent="0.25">
      <c r="A8" s="26"/>
      <c r="B8" s="27">
        <v>2025</v>
      </c>
      <c r="C8" s="29">
        <v>2024</v>
      </c>
      <c r="D8" s="27">
        <v>2025</v>
      </c>
      <c r="E8" s="29">
        <v>2024</v>
      </c>
      <c r="F8" s="27">
        <v>2025</v>
      </c>
      <c r="G8" s="29">
        <v>2024</v>
      </c>
      <c r="H8" s="27">
        <v>2025</v>
      </c>
      <c r="I8" s="29">
        <v>2024</v>
      </c>
      <c r="J8" s="27">
        <v>2025</v>
      </c>
      <c r="K8" s="29">
        <v>2024</v>
      </c>
    </row>
    <row r="9" spans="1:11" x14ac:dyDescent="0.25">
      <c r="A9" s="30" t="s">
        <v>0</v>
      </c>
      <c r="B9" s="42">
        <v>314143.08135999995</v>
      </c>
      <c r="C9" s="41">
        <v>305455.34170999995</v>
      </c>
      <c r="D9" s="43">
        <v>334921.98601200001</v>
      </c>
      <c r="E9" s="43">
        <v>350166.76184599998</v>
      </c>
      <c r="F9" s="42">
        <v>801.88837999999998</v>
      </c>
      <c r="G9" s="41">
        <v>462.87621999999999</v>
      </c>
      <c r="H9" s="57">
        <v>335723.87439200003</v>
      </c>
      <c r="I9" s="56">
        <v>350629.63806599996</v>
      </c>
      <c r="J9" s="44">
        <v>21580.793032000074</v>
      </c>
      <c r="K9" s="45">
        <v>45174.296356000006</v>
      </c>
    </row>
    <row r="10" spans="1:11" x14ac:dyDescent="0.25">
      <c r="A10" s="30" t="s">
        <v>1</v>
      </c>
      <c r="B10" s="42">
        <v>50579.436999999998</v>
      </c>
      <c r="C10" s="41">
        <v>49808.098389999999</v>
      </c>
      <c r="D10" s="43">
        <v>3048.0564400000003</v>
      </c>
      <c r="E10" s="43">
        <v>10024.89315</v>
      </c>
      <c r="F10" s="42">
        <v>405.67024000000004</v>
      </c>
      <c r="G10" s="41">
        <v>339.8843</v>
      </c>
      <c r="H10" s="57">
        <v>3453.7266800000002</v>
      </c>
      <c r="I10" s="56">
        <v>10364.77745</v>
      </c>
      <c r="J10" s="46">
        <v>-47125.710319999998</v>
      </c>
      <c r="K10" s="47">
        <v>-39443.320939999998</v>
      </c>
    </row>
    <row r="11" spans="1:11" x14ac:dyDescent="0.25">
      <c r="A11" s="30" t="s">
        <v>2</v>
      </c>
      <c r="B11" s="42">
        <v>52046.448579999997</v>
      </c>
      <c r="C11" s="41">
        <v>47157.638789999997</v>
      </c>
      <c r="D11" s="43">
        <v>5083.3931899999998</v>
      </c>
      <c r="E11" s="43">
        <v>5924.3263499999985</v>
      </c>
      <c r="F11" s="42">
        <v>596.99211000000003</v>
      </c>
      <c r="G11" s="41">
        <v>906.50699999999995</v>
      </c>
      <c r="H11" s="57">
        <v>5680.3852999999999</v>
      </c>
      <c r="I11" s="56">
        <v>6830.8333499999981</v>
      </c>
      <c r="J11" s="46">
        <v>-46366.063279999995</v>
      </c>
      <c r="K11" s="47">
        <v>-40326.805439999996</v>
      </c>
    </row>
    <row r="12" spans="1:11" x14ac:dyDescent="0.25">
      <c r="A12" s="30" t="s">
        <v>3</v>
      </c>
      <c r="B12" s="42">
        <v>363273.47591899999</v>
      </c>
      <c r="C12" s="41">
        <v>389739.70458500006</v>
      </c>
      <c r="D12" s="43">
        <v>34.680999999999997</v>
      </c>
      <c r="E12" s="43">
        <v>22.26</v>
      </c>
      <c r="F12" s="42">
        <v>37155.652069999996</v>
      </c>
      <c r="G12" s="41">
        <v>42514.156290000006</v>
      </c>
      <c r="H12" s="57">
        <v>37190.333069999993</v>
      </c>
      <c r="I12" s="56">
        <v>42536.416290000008</v>
      </c>
      <c r="J12" s="46">
        <v>-326083.142849</v>
      </c>
      <c r="K12" s="47">
        <v>-347203.28829500003</v>
      </c>
    </row>
    <row r="13" spans="1:11" x14ac:dyDescent="0.25">
      <c r="A13" s="30" t="s">
        <v>4</v>
      </c>
      <c r="B13" s="42">
        <v>30936.506129999998</v>
      </c>
      <c r="C13" s="41">
        <v>34159.567550000007</v>
      </c>
      <c r="D13" s="43">
        <v>10713.02007</v>
      </c>
      <c r="E13" s="43">
        <v>8156.4787699999997</v>
      </c>
      <c r="F13" s="42">
        <v>4.8650000000000002</v>
      </c>
      <c r="G13" s="41">
        <v>0</v>
      </c>
      <c r="H13" s="57">
        <v>10717.88507</v>
      </c>
      <c r="I13" s="56">
        <v>8156.4787699999997</v>
      </c>
      <c r="J13" s="46">
        <v>-20218.621059999998</v>
      </c>
      <c r="K13" s="47">
        <v>-26003.088780000005</v>
      </c>
    </row>
    <row r="14" spans="1:11" x14ac:dyDescent="0.25">
      <c r="A14" s="30" t="s">
        <v>5</v>
      </c>
      <c r="B14" s="42">
        <v>249718.34839000006</v>
      </c>
      <c r="C14" s="41">
        <v>248126.81042000002</v>
      </c>
      <c r="D14" s="43">
        <v>3008.1151199999999</v>
      </c>
      <c r="E14" s="43">
        <v>2855.8953000000001</v>
      </c>
      <c r="F14" s="42">
        <v>2126.58977</v>
      </c>
      <c r="G14" s="41">
        <v>1736.5166399999996</v>
      </c>
      <c r="H14" s="57">
        <v>5134.70489</v>
      </c>
      <c r="I14" s="56">
        <v>4592.41194</v>
      </c>
      <c r="J14" s="46">
        <v>-244583.64350000006</v>
      </c>
      <c r="K14" s="47">
        <v>-243534.39848000003</v>
      </c>
    </row>
    <row r="15" spans="1:11" x14ac:dyDescent="0.25">
      <c r="A15" s="30" t="s">
        <v>6</v>
      </c>
      <c r="B15" s="42">
        <v>377595.33672000002</v>
      </c>
      <c r="C15" s="41">
        <v>357142.60882999998</v>
      </c>
      <c r="D15" s="43">
        <v>8054.461150000001</v>
      </c>
      <c r="E15" s="43">
        <v>8152.3087300000007</v>
      </c>
      <c r="F15" s="42">
        <v>4424.410789999999</v>
      </c>
      <c r="G15" s="41">
        <v>2088.5393300000001</v>
      </c>
      <c r="H15" s="57">
        <v>12478.871940000001</v>
      </c>
      <c r="I15" s="56">
        <v>10240.84806</v>
      </c>
      <c r="J15" s="46">
        <v>-365116.46478000004</v>
      </c>
      <c r="K15" s="47">
        <v>-346901.76076999999</v>
      </c>
    </row>
    <row r="16" spans="1:11" x14ac:dyDescent="0.25">
      <c r="A16" s="30" t="s">
        <v>7</v>
      </c>
      <c r="B16" s="42">
        <v>638591.10152000014</v>
      </c>
      <c r="C16" s="41">
        <v>676321.92070000013</v>
      </c>
      <c r="D16" s="43">
        <v>171.91355999999999</v>
      </c>
      <c r="E16" s="43">
        <v>0</v>
      </c>
      <c r="F16" s="42">
        <v>8422.73423</v>
      </c>
      <c r="G16" s="41">
        <v>7588.4515900000006</v>
      </c>
      <c r="H16" s="57">
        <v>8594.6477900000009</v>
      </c>
      <c r="I16" s="56">
        <v>7588.4515900000006</v>
      </c>
      <c r="J16" s="46">
        <v>-629996.45373000018</v>
      </c>
      <c r="K16" s="47">
        <v>-668733.46911000018</v>
      </c>
    </row>
    <row r="17" spans="1:11" x14ac:dyDescent="0.25">
      <c r="A17" s="30" t="s">
        <v>8</v>
      </c>
      <c r="B17" s="42">
        <v>202057.61979000003</v>
      </c>
      <c r="C17" s="41">
        <v>215192.52610999998</v>
      </c>
      <c r="D17" s="43">
        <v>447.94610999999998</v>
      </c>
      <c r="E17" s="43">
        <v>1880.5470799999998</v>
      </c>
      <c r="F17" s="42">
        <v>10244.854220000001</v>
      </c>
      <c r="G17" s="41">
        <v>15077.972230000001</v>
      </c>
      <c r="H17" s="57">
        <v>10692.800330000002</v>
      </c>
      <c r="I17" s="56">
        <v>16958.51931</v>
      </c>
      <c r="J17" s="46">
        <v>-191364.81946000003</v>
      </c>
      <c r="K17" s="47">
        <v>-198234.00679999997</v>
      </c>
    </row>
    <row r="18" spans="1:11" x14ac:dyDescent="0.25">
      <c r="A18" s="30" t="s">
        <v>9</v>
      </c>
      <c r="B18" s="42">
        <v>0</v>
      </c>
      <c r="C18" s="41">
        <v>4.11639</v>
      </c>
      <c r="D18" s="43">
        <v>0</v>
      </c>
      <c r="E18" s="43">
        <v>0</v>
      </c>
      <c r="F18" s="42">
        <v>0</v>
      </c>
      <c r="G18" s="41">
        <v>0.17061000000000001</v>
      </c>
      <c r="H18" s="57">
        <v>0</v>
      </c>
      <c r="I18" s="56">
        <v>0.17061000000000001</v>
      </c>
      <c r="J18" s="46">
        <v>0</v>
      </c>
      <c r="K18" s="47">
        <v>-3.9457800000000001</v>
      </c>
    </row>
    <row r="19" spans="1:11" x14ac:dyDescent="0.25">
      <c r="A19" s="30" t="s">
        <v>11</v>
      </c>
      <c r="B19" s="42">
        <v>330156.97265999997</v>
      </c>
      <c r="C19" s="41">
        <v>320429.54859999998</v>
      </c>
      <c r="D19" s="43">
        <v>0</v>
      </c>
      <c r="E19" s="43">
        <v>0</v>
      </c>
      <c r="F19" s="42">
        <v>24262.445530000001</v>
      </c>
      <c r="G19" s="41">
        <v>28238.8001</v>
      </c>
      <c r="H19" s="57">
        <v>24262.445530000001</v>
      </c>
      <c r="I19" s="56">
        <v>28238.8001</v>
      </c>
      <c r="J19" s="75" t="s">
        <v>151</v>
      </c>
      <c r="K19" s="76" t="s">
        <v>151</v>
      </c>
    </row>
    <row r="20" spans="1:11" x14ac:dyDescent="0.25">
      <c r="A20" s="30" t="s">
        <v>10</v>
      </c>
      <c r="B20" s="42">
        <v>26601.887299999999</v>
      </c>
      <c r="C20" s="41">
        <v>31484.87974</v>
      </c>
      <c r="D20" s="43">
        <v>0</v>
      </c>
      <c r="E20" s="43">
        <v>0</v>
      </c>
      <c r="F20" s="42">
        <v>0</v>
      </c>
      <c r="G20" s="41">
        <v>0</v>
      </c>
      <c r="H20" s="57">
        <v>0</v>
      </c>
      <c r="I20" s="56">
        <v>0</v>
      </c>
      <c r="J20" s="46">
        <v>-26601.887299999999</v>
      </c>
      <c r="K20" s="47">
        <v>-31484.87974</v>
      </c>
    </row>
    <row r="21" spans="1:11" x14ac:dyDescent="0.25">
      <c r="A21" s="30" t="s">
        <v>12</v>
      </c>
      <c r="B21" s="42">
        <v>3609.4077800000005</v>
      </c>
      <c r="C21" s="41">
        <v>3405.1345999999994</v>
      </c>
      <c r="D21" s="43">
        <v>0</v>
      </c>
      <c r="E21" s="43">
        <v>0</v>
      </c>
      <c r="F21" s="42">
        <v>1478.8547799999999</v>
      </c>
      <c r="G21" s="41">
        <v>1349.64833</v>
      </c>
      <c r="H21" s="57">
        <v>1478.8547799999999</v>
      </c>
      <c r="I21" s="56">
        <v>1349.64833</v>
      </c>
      <c r="J21" s="149">
        <v>-2130.5530000000008</v>
      </c>
      <c r="K21" s="150">
        <v>-2055.4862699999994</v>
      </c>
    </row>
    <row r="22" spans="1:11" ht="15.75" thickBot="1" x14ac:dyDescent="0.3">
      <c r="A22" s="2" t="s">
        <v>13</v>
      </c>
      <c r="B22" s="104">
        <v>2639309.6231490001</v>
      </c>
      <c r="C22" s="58">
        <v>2678427.8964149999</v>
      </c>
      <c r="D22" s="60">
        <v>365483.572652</v>
      </c>
      <c r="E22" s="104">
        <v>387183.47122599994</v>
      </c>
      <c r="F22" s="58">
        <v>89924.957119999992</v>
      </c>
      <c r="G22" s="104">
        <v>100303.52264000001</v>
      </c>
      <c r="H22" s="58">
        <v>455408.5297720001</v>
      </c>
      <c r="I22" s="104">
        <v>487486.99386599992</v>
      </c>
      <c r="J22" s="54">
        <v>-1878006.5662470001</v>
      </c>
      <c r="K22" s="54">
        <v>-1898750.154049</v>
      </c>
    </row>
    <row r="23" spans="1:11" ht="15.75" thickTop="1" x14ac:dyDescent="0.25">
      <c r="A23" s="1" t="s">
        <v>85</v>
      </c>
    </row>
    <row r="24" spans="1:11" x14ac:dyDescent="0.25">
      <c r="A24" s="1" t="s">
        <v>86</v>
      </c>
      <c r="J24" s="31"/>
      <c r="K24" s="31"/>
    </row>
    <row r="25" spans="1:11" x14ac:dyDescent="0.25">
      <c r="A25" s="1" t="s">
        <v>154</v>
      </c>
      <c r="D25" s="10"/>
      <c r="E25" s="10"/>
      <c r="F25" s="10"/>
      <c r="H25" s="10"/>
      <c r="I25" s="10"/>
      <c r="J25" s="14"/>
    </row>
    <row r="26" spans="1:11" x14ac:dyDescent="0.25">
      <c r="B26" s="3"/>
      <c r="C26" s="3"/>
      <c r="D26" s="3"/>
      <c r="E26" s="3"/>
      <c r="F26" s="3"/>
      <c r="G26" s="3"/>
      <c r="H26" s="10"/>
      <c r="I26" s="10"/>
      <c r="J26" s="14"/>
      <c r="K26" s="14"/>
    </row>
    <row r="27" spans="1:11" x14ac:dyDescent="0.25">
      <c r="A27" s="114"/>
      <c r="B27" s="113"/>
    </row>
    <row r="28" spans="1:11" x14ac:dyDescent="0.25">
      <c r="A28" s="114"/>
      <c r="B28" s="113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6"/>
  <sheetViews>
    <sheetView zoomScaleNormal="100" workbookViewId="0">
      <selection activeCell="I24" sqref="A1:XFD1048576"/>
    </sheetView>
  </sheetViews>
  <sheetFormatPr defaultRowHeight="15" x14ac:dyDescent="0.25"/>
  <cols>
    <col min="1" max="1" width="23.7109375" customWidth="1"/>
    <col min="2" max="9" width="12.85546875" customWidth="1"/>
  </cols>
  <sheetData>
    <row r="1" spans="1:9" x14ac:dyDescent="0.25">
      <c r="A1" s="217" t="s">
        <v>109</v>
      </c>
      <c r="B1" s="217"/>
      <c r="C1" s="217"/>
      <c r="D1" s="217"/>
      <c r="E1" s="217"/>
      <c r="F1" s="217"/>
      <c r="G1" s="217"/>
      <c r="H1" s="217"/>
      <c r="I1" s="217"/>
    </row>
    <row r="2" spans="1:9" x14ac:dyDescent="0.25">
      <c r="A2" s="217" t="s">
        <v>105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25">
      <c r="A3" s="217" t="s">
        <v>208</v>
      </c>
      <c r="B3" s="217"/>
      <c r="C3" s="217"/>
      <c r="D3" s="217"/>
      <c r="E3" s="217"/>
      <c r="F3" s="217"/>
      <c r="G3" s="217"/>
      <c r="H3" s="217"/>
      <c r="I3" s="217"/>
    </row>
    <row r="4" spans="1:9" x14ac:dyDescent="0.25">
      <c r="A4" s="8"/>
      <c r="B4" s="8"/>
      <c r="C4" s="8"/>
      <c r="D4" s="8"/>
      <c r="E4" s="8"/>
      <c r="F4" s="8"/>
      <c r="G4" s="8"/>
      <c r="H4" s="8"/>
      <c r="I4" s="12" t="s">
        <v>142</v>
      </c>
    </row>
    <row r="5" spans="1:9" x14ac:dyDescent="0.25">
      <c r="A5" s="226" t="s">
        <v>29</v>
      </c>
      <c r="B5" s="226" t="s">
        <v>62</v>
      </c>
      <c r="C5" s="226"/>
      <c r="D5" s="226" t="s">
        <v>61</v>
      </c>
      <c r="E5" s="226"/>
      <c r="F5" s="226"/>
      <c r="G5" s="226"/>
      <c r="H5" s="226"/>
      <c r="I5" s="226"/>
    </row>
    <row r="6" spans="1:9" x14ac:dyDescent="0.25">
      <c r="A6" s="226"/>
      <c r="B6" s="226"/>
      <c r="C6" s="226"/>
      <c r="D6" s="226" t="s">
        <v>16</v>
      </c>
      <c r="E6" s="226"/>
      <c r="F6" s="225" t="s">
        <v>17</v>
      </c>
      <c r="G6" s="226"/>
      <c r="H6" s="225" t="s">
        <v>18</v>
      </c>
      <c r="I6" s="226"/>
    </row>
    <row r="7" spans="1:9" x14ac:dyDescent="0.25">
      <c r="A7" s="32"/>
      <c r="B7" s="8" t="s">
        <v>157</v>
      </c>
      <c r="C7" s="8" t="s">
        <v>157</v>
      </c>
      <c r="D7" s="24" t="s">
        <v>157</v>
      </c>
      <c r="E7" s="25" t="s">
        <v>157</v>
      </c>
      <c r="F7" s="24" t="s">
        <v>157</v>
      </c>
      <c r="G7" s="25" t="s">
        <v>157</v>
      </c>
      <c r="H7" s="24" t="s">
        <v>157</v>
      </c>
      <c r="I7" s="25" t="s">
        <v>157</v>
      </c>
    </row>
    <row r="8" spans="1:9" x14ac:dyDescent="0.25">
      <c r="A8" s="33"/>
      <c r="B8" s="27">
        <v>2025</v>
      </c>
      <c r="C8" s="28">
        <v>2024</v>
      </c>
      <c r="D8" s="27">
        <v>2025</v>
      </c>
      <c r="E8" s="28">
        <v>2024</v>
      </c>
      <c r="F8" s="27">
        <v>2025</v>
      </c>
      <c r="G8" s="28">
        <v>2024</v>
      </c>
      <c r="H8" s="27">
        <v>2025</v>
      </c>
      <c r="I8" s="28">
        <v>2024</v>
      </c>
    </row>
    <row r="9" spans="1:9" x14ac:dyDescent="0.25">
      <c r="A9" s="36" t="s">
        <v>19</v>
      </c>
      <c r="B9" s="42">
        <v>1126895.6344889998</v>
      </c>
      <c r="C9" s="43">
        <v>1204255.9335149999</v>
      </c>
      <c r="D9" s="79">
        <v>65457.650833000007</v>
      </c>
      <c r="E9" s="41">
        <v>96804.166355000008</v>
      </c>
      <c r="F9" s="42">
        <v>53874.202290000001</v>
      </c>
      <c r="G9" s="41">
        <v>62269.211950000004</v>
      </c>
      <c r="H9" s="42">
        <v>119331.85312300001</v>
      </c>
      <c r="I9" s="41">
        <v>159073.37830500002</v>
      </c>
    </row>
    <row r="10" spans="1:9" x14ac:dyDescent="0.25">
      <c r="A10" s="36" t="s">
        <v>20</v>
      </c>
      <c r="B10" s="42">
        <v>240864.92994</v>
      </c>
      <c r="C10" s="43">
        <v>228159.14983000004</v>
      </c>
      <c r="D10" s="79">
        <v>17570.284100000001</v>
      </c>
      <c r="E10" s="41">
        <v>13033.747869999999</v>
      </c>
      <c r="F10" s="42">
        <v>941.79916000000003</v>
      </c>
      <c r="G10" s="41">
        <v>2008.0105800000001</v>
      </c>
      <c r="H10" s="42">
        <v>18512.083259999999</v>
      </c>
      <c r="I10" s="41">
        <v>15041.758449999999</v>
      </c>
    </row>
    <row r="11" spans="1:9" x14ac:dyDescent="0.25">
      <c r="A11" s="36" t="s">
        <v>21</v>
      </c>
      <c r="B11" s="42">
        <v>25616.175349999998</v>
      </c>
      <c r="C11" s="43">
        <v>24766.288049999999</v>
      </c>
      <c r="D11" s="79">
        <v>118423.78735300002</v>
      </c>
      <c r="E11" s="41">
        <v>117986.34946900001</v>
      </c>
      <c r="F11" s="42">
        <v>3982.5724700000001</v>
      </c>
      <c r="G11" s="41">
        <v>1950.1068600000001</v>
      </c>
      <c r="H11" s="42">
        <v>122406.35982300002</v>
      </c>
      <c r="I11" s="41">
        <v>119936.45632900001</v>
      </c>
    </row>
    <row r="12" spans="1:9" x14ac:dyDescent="0.25">
      <c r="A12" s="36" t="s">
        <v>22</v>
      </c>
      <c r="B12" s="42">
        <v>88743.337390000001</v>
      </c>
      <c r="C12" s="43">
        <v>98322.011720000024</v>
      </c>
      <c r="D12" s="79">
        <v>49355.772362000003</v>
      </c>
      <c r="E12" s="41">
        <v>41971.208805000002</v>
      </c>
      <c r="F12" s="42">
        <v>612.27780000000007</v>
      </c>
      <c r="G12" s="41">
        <v>413.39355999999992</v>
      </c>
      <c r="H12" s="42">
        <v>49968.050162000007</v>
      </c>
      <c r="I12" s="41">
        <v>42384.602364999999</v>
      </c>
    </row>
    <row r="13" spans="1:9" x14ac:dyDescent="0.25">
      <c r="A13" s="36" t="s">
        <v>24</v>
      </c>
      <c r="B13" s="42">
        <v>33991.052240000005</v>
      </c>
      <c r="C13" s="43">
        <v>36271.139889999999</v>
      </c>
      <c r="D13" s="79">
        <v>0.55480999999999991</v>
      </c>
      <c r="E13" s="41">
        <v>187.62751</v>
      </c>
      <c r="F13" s="42">
        <v>251.20104999999998</v>
      </c>
      <c r="G13" s="41">
        <v>219.05283000000003</v>
      </c>
      <c r="H13" s="42">
        <v>251.75585999999998</v>
      </c>
      <c r="I13" s="41">
        <v>406.68034</v>
      </c>
    </row>
    <row r="14" spans="1:9" x14ac:dyDescent="0.25">
      <c r="A14" s="36" t="s">
        <v>25</v>
      </c>
      <c r="B14" s="42">
        <v>33915.045600000005</v>
      </c>
      <c r="C14" s="43">
        <v>29603.09232</v>
      </c>
      <c r="D14" s="79">
        <v>2410.75513</v>
      </c>
      <c r="E14" s="41">
        <v>1397.4551399999998</v>
      </c>
      <c r="F14" s="42">
        <v>4.8810000000000002</v>
      </c>
      <c r="G14" s="41">
        <v>0</v>
      </c>
      <c r="H14" s="42">
        <v>2415.6361299999999</v>
      </c>
      <c r="I14" s="41">
        <v>1397.4551399999998</v>
      </c>
    </row>
    <row r="15" spans="1:9" x14ac:dyDescent="0.25">
      <c r="A15" s="36" t="s">
        <v>23</v>
      </c>
      <c r="B15" s="42">
        <v>250375.15393</v>
      </c>
      <c r="C15" s="43">
        <v>264718.52234000002</v>
      </c>
      <c r="D15" s="79">
        <v>16021.916210000001</v>
      </c>
      <c r="E15" s="41">
        <v>16477.142980000001</v>
      </c>
      <c r="F15" s="42">
        <v>24861.110490000003</v>
      </c>
      <c r="G15" s="41">
        <v>28412.054459999999</v>
      </c>
      <c r="H15" s="42">
        <v>40883.026700000002</v>
      </c>
      <c r="I15" s="41">
        <v>44889.197440000004</v>
      </c>
    </row>
    <row r="16" spans="1:9" x14ac:dyDescent="0.25">
      <c r="A16" s="36" t="s">
        <v>130</v>
      </c>
      <c r="B16" s="42">
        <v>68368.263680000004</v>
      </c>
      <c r="C16" s="43">
        <v>65144.541799999999</v>
      </c>
      <c r="D16" s="79">
        <v>83488.029309999984</v>
      </c>
      <c r="E16" s="41">
        <v>88353.806370000006</v>
      </c>
      <c r="F16" s="42">
        <v>1537.18148</v>
      </c>
      <c r="G16" s="41">
        <v>938.7912</v>
      </c>
      <c r="H16" s="42">
        <v>85025.210789999983</v>
      </c>
      <c r="I16" s="41">
        <v>89292.597570000013</v>
      </c>
    </row>
    <row r="17" spans="1:9" x14ac:dyDescent="0.25">
      <c r="A17" s="36" t="s">
        <v>26</v>
      </c>
      <c r="B17" s="42">
        <v>18043.767239999997</v>
      </c>
      <c r="C17" s="43">
        <v>21236.437010000001</v>
      </c>
      <c r="D17" s="79">
        <v>283.97120999999999</v>
      </c>
      <c r="E17" s="41">
        <v>340.62961999999999</v>
      </c>
      <c r="F17" s="42">
        <v>104.06219</v>
      </c>
      <c r="G17" s="41">
        <v>102.30027</v>
      </c>
      <c r="H17" s="42">
        <v>388.03339999999997</v>
      </c>
      <c r="I17" s="41">
        <v>442.92989</v>
      </c>
    </row>
    <row r="18" spans="1:9" x14ac:dyDescent="0.25">
      <c r="A18" s="36" t="s">
        <v>131</v>
      </c>
      <c r="B18" s="42">
        <v>9.8035200000000007</v>
      </c>
      <c r="C18" s="43">
        <v>372.32442000000003</v>
      </c>
      <c r="D18" s="79">
        <v>0</v>
      </c>
      <c r="E18" s="41">
        <v>38.778390000000002</v>
      </c>
      <c r="F18" s="42">
        <v>0</v>
      </c>
      <c r="G18" s="41">
        <v>0</v>
      </c>
      <c r="H18" s="42">
        <v>0</v>
      </c>
      <c r="I18" s="41">
        <v>38.778390000000002</v>
      </c>
    </row>
    <row r="19" spans="1:9" x14ac:dyDescent="0.25">
      <c r="A19" s="36" t="s">
        <v>27</v>
      </c>
      <c r="B19" s="42">
        <v>471937.80494000006</v>
      </c>
      <c r="C19" s="43">
        <v>449801.83049000008</v>
      </c>
      <c r="D19" s="79">
        <v>79.864530000000002</v>
      </c>
      <c r="E19" s="41">
        <v>28.7</v>
      </c>
      <c r="F19" s="42">
        <v>1156.4656600000001</v>
      </c>
      <c r="G19" s="41">
        <v>1378.1623999999999</v>
      </c>
      <c r="H19" s="42">
        <v>1236.3301900000001</v>
      </c>
      <c r="I19" s="41">
        <v>1406.8624</v>
      </c>
    </row>
    <row r="20" spans="1:9" x14ac:dyDescent="0.25">
      <c r="A20" s="36" t="s">
        <v>28</v>
      </c>
      <c r="B20" s="42">
        <v>280548.65482999996</v>
      </c>
      <c r="C20" s="43">
        <v>255776.62502999997</v>
      </c>
      <c r="D20" s="79">
        <v>12390.986803</v>
      </c>
      <c r="E20" s="41">
        <v>10563.858717000001</v>
      </c>
      <c r="F20" s="42">
        <v>2599.2035299999998</v>
      </c>
      <c r="G20" s="41">
        <v>2612.4385300000004</v>
      </c>
      <c r="H20" s="61">
        <v>14990.190332999999</v>
      </c>
      <c r="I20" s="101">
        <v>13176.297247000002</v>
      </c>
    </row>
    <row r="21" spans="1:9" ht="15.75" thickBot="1" x14ac:dyDescent="0.3">
      <c r="A21" s="37" t="s">
        <v>13</v>
      </c>
      <c r="B21" s="105">
        <v>2639309.6231490001</v>
      </c>
      <c r="C21" s="63">
        <v>2678427.8964149999</v>
      </c>
      <c r="D21" s="62">
        <v>365483.57265099999</v>
      </c>
      <c r="E21" s="105">
        <v>387183.47122600005</v>
      </c>
      <c r="F21" s="62">
        <v>89924.957120000006</v>
      </c>
      <c r="G21" s="105">
        <v>100303.52264000002</v>
      </c>
      <c r="H21" s="62">
        <v>455408.52977099997</v>
      </c>
      <c r="I21" s="63">
        <v>487486.99386600003</v>
      </c>
    </row>
    <row r="22" spans="1:9" ht="15.75" thickTop="1" x14ac:dyDescent="0.25">
      <c r="A22" s="1" t="s">
        <v>85</v>
      </c>
      <c r="B22" s="10"/>
      <c r="C22" s="10"/>
      <c r="D22" s="10"/>
      <c r="E22" s="10"/>
      <c r="F22" s="10"/>
      <c r="G22" s="10"/>
    </row>
    <row r="23" spans="1:9" x14ac:dyDescent="0.25">
      <c r="A23" s="1" t="s">
        <v>86</v>
      </c>
      <c r="B23" s="10"/>
      <c r="C23" s="10"/>
      <c r="D23" s="10"/>
      <c r="E23" s="10"/>
      <c r="F23" s="10"/>
      <c r="G23" s="10"/>
      <c r="H23" s="10"/>
      <c r="I23" s="10"/>
    </row>
    <row r="24" spans="1:9" x14ac:dyDescent="0.25">
      <c r="B24" s="10"/>
      <c r="C24" s="10"/>
      <c r="D24" s="10"/>
      <c r="E24" s="130"/>
      <c r="F24" s="10"/>
      <c r="G24" s="10"/>
      <c r="H24" s="10"/>
      <c r="I24" s="10"/>
    </row>
    <row r="25" spans="1:9" x14ac:dyDescent="0.25">
      <c r="B25" s="50"/>
      <c r="C25" s="50"/>
      <c r="D25" s="50"/>
      <c r="E25" s="50"/>
      <c r="F25" s="50"/>
      <c r="G25" s="50"/>
      <c r="H25" s="50"/>
      <c r="I25" s="50"/>
    </row>
    <row r="26" spans="1:9" x14ac:dyDescent="0.25">
      <c r="B26" s="50"/>
      <c r="C26" s="50"/>
      <c r="D26" s="50"/>
      <c r="E26" s="50"/>
      <c r="F26" s="50"/>
      <c r="G26" s="50"/>
      <c r="H26" s="50"/>
      <c r="I26" s="50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8"/>
  <sheetViews>
    <sheetView topLeftCell="A4" workbookViewId="0">
      <selection activeCell="J28" sqref="A1:XFD1048576"/>
    </sheetView>
  </sheetViews>
  <sheetFormatPr defaultRowHeight="15" x14ac:dyDescent="0.25"/>
  <cols>
    <col min="1" max="1" width="22.42578125" customWidth="1"/>
    <col min="2" max="5" width="11.5703125" bestFit="1" customWidth="1"/>
    <col min="6" max="7" width="10.5703125" bestFit="1" customWidth="1"/>
    <col min="8" max="11" width="11.5703125" bestFit="1" customWidth="1"/>
  </cols>
  <sheetData>
    <row r="1" spans="1:11" x14ac:dyDescent="0.25">
      <c r="A1" s="217" t="s">
        <v>111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x14ac:dyDescent="0.25">
      <c r="A2" s="217" t="s">
        <v>126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1" x14ac:dyDescent="0.25">
      <c r="A3" s="217" t="s">
        <v>208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</row>
    <row r="4" spans="1:11" x14ac:dyDescent="0.25">
      <c r="A4" s="8"/>
      <c r="B4" s="8"/>
      <c r="C4" s="8"/>
      <c r="D4" s="8"/>
      <c r="E4" s="8"/>
      <c r="F4" s="8"/>
      <c r="G4" s="8"/>
      <c r="H4" s="8"/>
      <c r="K4" s="12" t="s">
        <v>142</v>
      </c>
    </row>
    <row r="5" spans="1:11" x14ac:dyDescent="0.25">
      <c r="A5" s="226" t="s">
        <v>14</v>
      </c>
      <c r="B5" s="226" t="s">
        <v>62</v>
      </c>
      <c r="C5" s="226"/>
      <c r="D5" s="226" t="s">
        <v>61</v>
      </c>
      <c r="E5" s="226"/>
      <c r="F5" s="226"/>
      <c r="G5" s="226"/>
      <c r="H5" s="226"/>
      <c r="I5" s="226"/>
      <c r="J5" s="220" t="s">
        <v>63</v>
      </c>
      <c r="K5" s="221"/>
    </row>
    <row r="6" spans="1:11" x14ac:dyDescent="0.25">
      <c r="A6" s="226"/>
      <c r="B6" s="226"/>
      <c r="C6" s="226"/>
      <c r="D6" s="226" t="s">
        <v>16</v>
      </c>
      <c r="E6" s="226"/>
      <c r="F6" s="226" t="s">
        <v>17</v>
      </c>
      <c r="G6" s="226"/>
      <c r="H6" s="218" t="s">
        <v>18</v>
      </c>
      <c r="I6" s="225"/>
      <c r="J6" s="222"/>
      <c r="K6" s="223"/>
    </row>
    <row r="7" spans="1:11" x14ac:dyDescent="0.25">
      <c r="A7" s="23"/>
      <c r="B7" s="8" t="s">
        <v>157</v>
      </c>
      <c r="C7" s="8" t="s">
        <v>157</v>
      </c>
      <c r="D7" s="24" t="s">
        <v>157</v>
      </c>
      <c r="E7" s="25" t="s">
        <v>157</v>
      </c>
      <c r="F7" s="8" t="s">
        <v>157</v>
      </c>
      <c r="G7" s="8" t="s">
        <v>157</v>
      </c>
      <c r="H7" s="24" t="s">
        <v>157</v>
      </c>
      <c r="I7" s="25" t="s">
        <v>157</v>
      </c>
      <c r="J7" s="24" t="s">
        <v>157</v>
      </c>
      <c r="K7" s="25" t="s">
        <v>157</v>
      </c>
    </row>
    <row r="8" spans="1:11" x14ac:dyDescent="0.25">
      <c r="A8" s="26"/>
      <c r="B8" s="27">
        <v>2025</v>
      </c>
      <c r="C8" s="28">
        <v>2024</v>
      </c>
      <c r="D8" s="27">
        <v>2025</v>
      </c>
      <c r="E8" s="28">
        <v>2024</v>
      </c>
      <c r="F8" s="27">
        <v>2025</v>
      </c>
      <c r="G8" s="28">
        <v>2024</v>
      </c>
      <c r="H8" s="27">
        <v>2025</v>
      </c>
      <c r="I8" s="28">
        <v>2024</v>
      </c>
      <c r="J8" s="27">
        <v>2025</v>
      </c>
      <c r="K8" s="28">
        <v>2024</v>
      </c>
    </row>
    <row r="9" spans="1:11" x14ac:dyDescent="0.25">
      <c r="A9" s="30" t="s">
        <v>0</v>
      </c>
      <c r="B9" s="43">
        <v>12388.754320000002</v>
      </c>
      <c r="C9" s="43">
        <v>10404.768100000001</v>
      </c>
      <c r="D9" s="42">
        <v>72817.344540000006</v>
      </c>
      <c r="E9" s="41">
        <v>75850.887730000002</v>
      </c>
      <c r="F9" s="57">
        <v>5.4559499999999996</v>
      </c>
      <c r="G9" s="57">
        <v>0</v>
      </c>
      <c r="H9" s="64">
        <v>72822.800490000009</v>
      </c>
      <c r="I9" s="49">
        <v>75850.887730000002</v>
      </c>
      <c r="J9" s="42">
        <v>60434.046170000009</v>
      </c>
      <c r="K9" s="41">
        <v>65446.119630000001</v>
      </c>
    </row>
    <row r="10" spans="1:11" x14ac:dyDescent="0.25">
      <c r="A10" s="30" t="s">
        <v>1</v>
      </c>
      <c r="B10" s="43">
        <v>27754.681430000004</v>
      </c>
      <c r="C10" s="43">
        <v>23773.870469999994</v>
      </c>
      <c r="D10" s="42">
        <v>844.86421999999993</v>
      </c>
      <c r="E10" s="41">
        <v>2423.1186200000002</v>
      </c>
      <c r="F10" s="57">
        <v>0</v>
      </c>
      <c r="G10" s="57">
        <v>0.15646000000000002</v>
      </c>
      <c r="H10" s="64">
        <v>844.86421999999993</v>
      </c>
      <c r="I10" s="49">
        <v>2423.2750800000003</v>
      </c>
      <c r="J10" s="51">
        <v>-26909.817210000005</v>
      </c>
      <c r="K10" s="52">
        <v>-21350.595389999995</v>
      </c>
    </row>
    <row r="11" spans="1:11" x14ac:dyDescent="0.25">
      <c r="A11" s="30" t="s">
        <v>2</v>
      </c>
      <c r="B11" s="43">
        <v>61.612809999999989</v>
      </c>
      <c r="C11" s="43">
        <v>366.44155000000001</v>
      </c>
      <c r="D11" s="42">
        <v>275.58865000000003</v>
      </c>
      <c r="E11" s="41">
        <v>210.33468999999999</v>
      </c>
      <c r="F11" s="57">
        <v>1.2546599999999999</v>
      </c>
      <c r="G11" s="57">
        <v>0</v>
      </c>
      <c r="H11" s="64">
        <v>276.84331000000003</v>
      </c>
      <c r="I11" s="49">
        <v>210.33468999999999</v>
      </c>
      <c r="J11" s="51">
        <v>215.23050000000003</v>
      </c>
      <c r="K11" s="52">
        <v>-156.10686000000001</v>
      </c>
    </row>
    <row r="12" spans="1:11" x14ac:dyDescent="0.25">
      <c r="A12" s="30" t="s">
        <v>3</v>
      </c>
      <c r="B12" s="43">
        <v>0</v>
      </c>
      <c r="C12" s="43">
        <v>0</v>
      </c>
      <c r="D12" s="42">
        <v>0</v>
      </c>
      <c r="E12" s="41">
        <v>0</v>
      </c>
      <c r="F12" s="57">
        <v>0</v>
      </c>
      <c r="G12" s="57">
        <v>0</v>
      </c>
      <c r="H12" s="64">
        <v>0</v>
      </c>
      <c r="I12" s="49">
        <v>0</v>
      </c>
      <c r="J12" s="51">
        <v>0</v>
      </c>
      <c r="K12" s="52">
        <v>0</v>
      </c>
    </row>
    <row r="13" spans="1:11" x14ac:dyDescent="0.25">
      <c r="A13" s="30" t="s">
        <v>4</v>
      </c>
      <c r="B13" s="43">
        <v>1.7383599999999999</v>
      </c>
      <c r="C13" s="43">
        <v>5.3020299999999994</v>
      </c>
      <c r="D13" s="42">
        <v>3728.6756099999993</v>
      </c>
      <c r="E13" s="41">
        <v>3715.9844600000001</v>
      </c>
      <c r="F13" s="57">
        <v>0</v>
      </c>
      <c r="G13" s="57">
        <v>0</v>
      </c>
      <c r="H13" s="64">
        <v>3728.6756099999993</v>
      </c>
      <c r="I13" s="49">
        <v>3715.9844600000001</v>
      </c>
      <c r="J13" s="51">
        <v>3726.9372499999995</v>
      </c>
      <c r="K13" s="52">
        <v>3710.6824300000003</v>
      </c>
    </row>
    <row r="14" spans="1:11" x14ac:dyDescent="0.25">
      <c r="A14" s="30" t="s">
        <v>5</v>
      </c>
      <c r="B14" s="43">
        <v>14506.130140000001</v>
      </c>
      <c r="C14" s="43">
        <v>15688.803859999998</v>
      </c>
      <c r="D14" s="42">
        <v>606.09388999999987</v>
      </c>
      <c r="E14" s="41">
        <v>948.05131000000006</v>
      </c>
      <c r="F14" s="57">
        <v>18.600909999999999</v>
      </c>
      <c r="G14" s="57">
        <v>0</v>
      </c>
      <c r="H14" s="64">
        <v>624.69479999999987</v>
      </c>
      <c r="I14" s="49">
        <v>948.05131000000006</v>
      </c>
      <c r="J14" s="51">
        <v>-13881.435340000002</v>
      </c>
      <c r="K14" s="52">
        <v>-14740.752549999997</v>
      </c>
    </row>
    <row r="15" spans="1:11" x14ac:dyDescent="0.25">
      <c r="A15" s="30" t="s">
        <v>6</v>
      </c>
      <c r="B15" s="43">
        <v>4186.0779300000004</v>
      </c>
      <c r="C15" s="43">
        <v>5345.4658300000001</v>
      </c>
      <c r="D15" s="42">
        <v>5140.0783099999999</v>
      </c>
      <c r="E15" s="41">
        <v>3819.5331599999995</v>
      </c>
      <c r="F15" s="57">
        <v>1219.6396599999998</v>
      </c>
      <c r="G15" s="57">
        <v>664.64088000000015</v>
      </c>
      <c r="H15" s="64">
        <v>6359.7179699999997</v>
      </c>
      <c r="I15" s="49">
        <v>4484.1740399999999</v>
      </c>
      <c r="J15" s="51">
        <v>2173.6400399999993</v>
      </c>
      <c r="K15" s="52">
        <v>-861.29179000000022</v>
      </c>
    </row>
    <row r="16" spans="1:11" x14ac:dyDescent="0.25">
      <c r="A16" s="30" t="s">
        <v>7</v>
      </c>
      <c r="B16" s="43">
        <v>5265.55591</v>
      </c>
      <c r="C16" s="43">
        <v>4693.6480599999995</v>
      </c>
      <c r="D16" s="42">
        <v>0</v>
      </c>
      <c r="E16" s="41">
        <v>0</v>
      </c>
      <c r="F16" s="57">
        <v>17.77008</v>
      </c>
      <c r="G16" s="57">
        <v>161.99926000000002</v>
      </c>
      <c r="H16" s="64">
        <v>17.77008</v>
      </c>
      <c r="I16" s="49">
        <v>161.99926000000002</v>
      </c>
      <c r="J16" s="51">
        <v>-5247.7858299999998</v>
      </c>
      <c r="K16" s="52">
        <v>-4531.6487999999999</v>
      </c>
    </row>
    <row r="17" spans="1:11" x14ac:dyDescent="0.25">
      <c r="A17" s="30" t="s">
        <v>8</v>
      </c>
      <c r="B17" s="43">
        <v>3807.3024599999999</v>
      </c>
      <c r="C17" s="43">
        <v>4806.1472300000005</v>
      </c>
      <c r="D17" s="42">
        <v>75.384090000000015</v>
      </c>
      <c r="E17" s="41">
        <v>1385.8964000000001</v>
      </c>
      <c r="F17" s="57">
        <v>89.014660000000006</v>
      </c>
      <c r="G17" s="57">
        <v>3.5074099999999997</v>
      </c>
      <c r="H17" s="64">
        <v>164.39875000000001</v>
      </c>
      <c r="I17" s="49">
        <v>1389.40381</v>
      </c>
      <c r="J17" s="51">
        <v>-3642.90371</v>
      </c>
      <c r="K17" s="52">
        <v>-3416.7434200000007</v>
      </c>
    </row>
    <row r="18" spans="1:11" x14ac:dyDescent="0.25">
      <c r="A18" s="30" t="s">
        <v>9</v>
      </c>
      <c r="B18" s="43">
        <v>0</v>
      </c>
      <c r="C18" s="43">
        <v>0</v>
      </c>
      <c r="D18" s="42">
        <v>0</v>
      </c>
      <c r="E18" s="41">
        <v>0</v>
      </c>
      <c r="F18" s="57">
        <v>0</v>
      </c>
      <c r="G18" s="57">
        <v>0</v>
      </c>
      <c r="H18" s="64">
        <v>0</v>
      </c>
      <c r="I18" s="49">
        <v>0</v>
      </c>
      <c r="J18" s="51">
        <v>0</v>
      </c>
      <c r="K18" s="52">
        <v>0</v>
      </c>
    </row>
    <row r="19" spans="1:11" x14ac:dyDescent="0.25">
      <c r="A19" s="30" t="s">
        <v>11</v>
      </c>
      <c r="B19" s="43">
        <v>1.0168200000000001</v>
      </c>
      <c r="C19" s="43">
        <v>0</v>
      </c>
      <c r="D19" s="42">
        <v>0</v>
      </c>
      <c r="E19" s="41">
        <v>0</v>
      </c>
      <c r="F19" s="57">
        <v>169.47</v>
      </c>
      <c r="G19" s="57">
        <v>0</v>
      </c>
      <c r="H19" s="64">
        <v>169.47</v>
      </c>
      <c r="I19" s="49">
        <v>0</v>
      </c>
      <c r="J19" s="75" t="s">
        <v>151</v>
      </c>
      <c r="K19" s="76" t="s">
        <v>151</v>
      </c>
    </row>
    <row r="20" spans="1:11" x14ac:dyDescent="0.25">
      <c r="A20" s="30" t="s">
        <v>10</v>
      </c>
      <c r="B20" s="43">
        <v>304.32070000000004</v>
      </c>
      <c r="C20" s="43">
        <v>0</v>
      </c>
      <c r="D20" s="42">
        <v>0</v>
      </c>
      <c r="E20" s="41">
        <v>0</v>
      </c>
      <c r="F20" s="57">
        <v>0</v>
      </c>
      <c r="G20" s="57">
        <v>0</v>
      </c>
      <c r="H20" s="64">
        <v>0</v>
      </c>
      <c r="I20" s="49">
        <v>0</v>
      </c>
      <c r="J20" s="51">
        <v>-304.32070000000004</v>
      </c>
      <c r="K20" s="52">
        <v>0</v>
      </c>
    </row>
    <row r="21" spans="1:11" x14ac:dyDescent="0.25">
      <c r="A21" s="30" t="s">
        <v>12</v>
      </c>
      <c r="B21" s="43">
        <v>91.072799999999987</v>
      </c>
      <c r="C21" s="43">
        <v>60.094670000000001</v>
      </c>
      <c r="D21" s="42">
        <v>0</v>
      </c>
      <c r="E21" s="41">
        <v>0</v>
      </c>
      <c r="F21" s="57">
        <v>15.975560000000002</v>
      </c>
      <c r="G21" s="57">
        <v>108.48719</v>
      </c>
      <c r="H21" s="148">
        <v>15.975560000000002</v>
      </c>
      <c r="I21" s="146">
        <v>108.48719</v>
      </c>
      <c r="J21" s="129">
        <v>-75.097239999999985</v>
      </c>
      <c r="K21" s="53">
        <v>48.392519999999998</v>
      </c>
    </row>
    <row r="22" spans="1:11" ht="15.75" thickBot="1" x14ac:dyDescent="0.3">
      <c r="A22" s="2" t="s">
        <v>13</v>
      </c>
      <c r="B22" s="104">
        <v>68368.263680000004</v>
      </c>
      <c r="C22" s="59">
        <v>65144.541799999999</v>
      </c>
      <c r="D22" s="60">
        <v>83488.029310000027</v>
      </c>
      <c r="E22" s="104">
        <v>88353.806370000006</v>
      </c>
      <c r="F22" s="60">
        <v>1537.18148</v>
      </c>
      <c r="G22" s="104">
        <v>938.79120000000034</v>
      </c>
      <c r="H22" s="104">
        <v>85025.210790000012</v>
      </c>
      <c r="I22" s="59">
        <v>89292.597570000013</v>
      </c>
      <c r="J22" s="54">
        <v>16488.493930000004</v>
      </c>
      <c r="K22" s="54">
        <v>24148.055770000014</v>
      </c>
    </row>
    <row r="23" spans="1:11" ht="15.75" thickTop="1" x14ac:dyDescent="0.25">
      <c r="A23" s="1" t="s">
        <v>85</v>
      </c>
    </row>
    <row r="24" spans="1:11" x14ac:dyDescent="0.25">
      <c r="A24" s="1" t="s">
        <v>86</v>
      </c>
      <c r="B24" s="14"/>
      <c r="C24" s="14"/>
      <c r="D24" s="14"/>
      <c r="E24" s="14"/>
      <c r="F24" s="14"/>
      <c r="G24" s="14"/>
      <c r="H24" s="14"/>
      <c r="I24" s="14"/>
    </row>
    <row r="25" spans="1:11" x14ac:dyDescent="0.25">
      <c r="A25" s="1" t="s">
        <v>154</v>
      </c>
      <c r="E25" s="3"/>
    </row>
    <row r="28" spans="1:11" x14ac:dyDescent="0.25">
      <c r="B28" s="106"/>
      <c r="C28" s="106"/>
      <c r="D28" s="106"/>
      <c r="E28" s="128"/>
      <c r="F28" s="106"/>
      <c r="G28" s="106"/>
      <c r="H28" s="106"/>
      <c r="I28" s="128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9"/>
  <sheetViews>
    <sheetView workbookViewId="0">
      <selection activeCell="I29" sqref="A1:XFD1048576"/>
    </sheetView>
  </sheetViews>
  <sheetFormatPr defaultRowHeight="15" x14ac:dyDescent="0.25"/>
  <cols>
    <col min="1" max="1" width="26" customWidth="1"/>
    <col min="2" max="2" width="14.28515625" bestFit="1" customWidth="1"/>
    <col min="3" max="4" width="13.28515625" bestFit="1" customWidth="1"/>
    <col min="5" max="5" width="14.28515625" bestFit="1" customWidth="1"/>
    <col min="6" max="7" width="11.5703125" bestFit="1" customWidth="1"/>
    <col min="8" max="8" width="13.28515625" bestFit="1" customWidth="1"/>
    <col min="9" max="9" width="14.28515625" bestFit="1" customWidth="1"/>
  </cols>
  <sheetData>
    <row r="1" spans="1:9" x14ac:dyDescent="0.25">
      <c r="A1" s="217" t="s">
        <v>113</v>
      </c>
      <c r="B1" s="217"/>
      <c r="C1" s="217"/>
      <c r="D1" s="217"/>
      <c r="E1" s="217"/>
      <c r="F1" s="217"/>
      <c r="G1" s="217"/>
      <c r="H1" s="217"/>
      <c r="I1" s="217"/>
    </row>
    <row r="2" spans="1:9" x14ac:dyDescent="0.25">
      <c r="A2" s="217" t="s">
        <v>132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25">
      <c r="A3" s="217" t="s">
        <v>208</v>
      </c>
      <c r="B3" s="217"/>
      <c r="C3" s="217"/>
      <c r="D3" s="217"/>
      <c r="E3" s="217"/>
      <c r="F3" s="217"/>
      <c r="G3" s="217"/>
      <c r="H3" s="217"/>
      <c r="I3" s="217"/>
    </row>
    <row r="4" spans="1:9" x14ac:dyDescent="0.25">
      <c r="A4" s="8"/>
      <c r="B4" s="8"/>
      <c r="C4" s="8"/>
      <c r="D4" s="8"/>
      <c r="E4" s="8"/>
      <c r="F4" s="8"/>
      <c r="G4" s="8"/>
      <c r="H4" s="8"/>
      <c r="I4" s="12" t="s">
        <v>142</v>
      </c>
    </row>
    <row r="5" spans="1:9" x14ac:dyDescent="0.25">
      <c r="A5" s="226" t="s">
        <v>14</v>
      </c>
      <c r="B5" s="226" t="s">
        <v>62</v>
      </c>
      <c r="C5" s="226"/>
      <c r="D5" s="226" t="s">
        <v>61</v>
      </c>
      <c r="E5" s="226"/>
      <c r="F5" s="226"/>
      <c r="G5" s="226"/>
      <c r="H5" s="226"/>
      <c r="I5" s="226"/>
    </row>
    <row r="6" spans="1:9" x14ac:dyDescent="0.25">
      <c r="A6" s="226"/>
      <c r="B6" s="226"/>
      <c r="C6" s="226"/>
      <c r="D6" s="226" t="s">
        <v>16</v>
      </c>
      <c r="E6" s="226"/>
      <c r="F6" s="226" t="s">
        <v>17</v>
      </c>
      <c r="G6" s="226"/>
      <c r="H6" s="218" t="s">
        <v>18</v>
      </c>
      <c r="I6" s="225"/>
    </row>
    <row r="7" spans="1:9" x14ac:dyDescent="0.25">
      <c r="A7" s="4"/>
      <c r="B7" s="8" t="s">
        <v>157</v>
      </c>
      <c r="C7" s="25" t="s">
        <v>157</v>
      </c>
      <c r="D7" s="8" t="s">
        <v>157</v>
      </c>
      <c r="E7" s="25" t="s">
        <v>157</v>
      </c>
      <c r="F7" s="8" t="s">
        <v>157</v>
      </c>
      <c r="G7" s="25" t="s">
        <v>157</v>
      </c>
      <c r="H7" s="24" t="s">
        <v>157</v>
      </c>
      <c r="I7" s="25" t="s">
        <v>157</v>
      </c>
    </row>
    <row r="8" spans="1:9" x14ac:dyDescent="0.25">
      <c r="A8" s="39"/>
      <c r="B8" s="27">
        <v>2025</v>
      </c>
      <c r="C8" s="28">
        <v>2024</v>
      </c>
      <c r="D8" s="27">
        <v>2025</v>
      </c>
      <c r="E8" s="28">
        <v>2024</v>
      </c>
      <c r="F8" s="27">
        <v>2025</v>
      </c>
      <c r="G8" s="28">
        <v>2024</v>
      </c>
      <c r="H8" s="27">
        <v>2025</v>
      </c>
      <c r="I8" s="28">
        <v>2024</v>
      </c>
    </row>
    <row r="9" spans="1:9" x14ac:dyDescent="0.25">
      <c r="A9" s="19" t="s">
        <v>133</v>
      </c>
      <c r="B9" s="42">
        <v>2.8011599999999999</v>
      </c>
      <c r="C9" s="41">
        <v>0.30829000000000001</v>
      </c>
      <c r="D9" s="50">
        <v>2572.5477099999998</v>
      </c>
      <c r="E9" s="49">
        <v>3087.5757999999996</v>
      </c>
      <c r="F9" s="43">
        <v>0</v>
      </c>
      <c r="G9" s="43">
        <v>0</v>
      </c>
      <c r="H9" s="42">
        <v>2572.5477099999998</v>
      </c>
      <c r="I9" s="41">
        <v>3087.5757999999996</v>
      </c>
    </row>
    <row r="10" spans="1:9" x14ac:dyDescent="0.25">
      <c r="A10" s="19" t="s">
        <v>30</v>
      </c>
      <c r="B10" s="42">
        <v>1842.5615499999999</v>
      </c>
      <c r="C10" s="41">
        <v>3411.2911500000005</v>
      </c>
      <c r="D10" s="50">
        <v>7674.2568300000003</v>
      </c>
      <c r="E10" s="49">
        <v>7894.8091799999993</v>
      </c>
      <c r="F10" s="43">
        <v>8.07</v>
      </c>
      <c r="G10" s="43">
        <v>53.854900000000001</v>
      </c>
      <c r="H10" s="42">
        <v>7682.32683</v>
      </c>
      <c r="I10" s="41">
        <v>7948.6640799999996</v>
      </c>
    </row>
    <row r="11" spans="1:9" x14ac:dyDescent="0.25">
      <c r="A11" s="19" t="s">
        <v>31</v>
      </c>
      <c r="B11" s="42">
        <v>0</v>
      </c>
      <c r="C11" s="41">
        <v>170.81028999999998</v>
      </c>
      <c r="D11" s="50">
        <v>2982.9905800000001</v>
      </c>
      <c r="E11" s="49">
        <v>2545.5929599999999</v>
      </c>
      <c r="F11" s="43">
        <v>18.017810000000001</v>
      </c>
      <c r="G11" s="43">
        <v>0</v>
      </c>
      <c r="H11" s="42">
        <v>3001.00839</v>
      </c>
      <c r="I11" s="41">
        <v>2545.5929599999999</v>
      </c>
    </row>
    <row r="12" spans="1:9" x14ac:dyDescent="0.25">
      <c r="A12" s="19" t="s">
        <v>32</v>
      </c>
      <c r="B12" s="42">
        <v>4936.4169900000006</v>
      </c>
      <c r="C12" s="41">
        <v>4504.2952000000014</v>
      </c>
      <c r="D12" s="50">
        <v>1144.4349300000001</v>
      </c>
      <c r="E12" s="49">
        <v>1492.12923</v>
      </c>
      <c r="F12" s="43">
        <v>3.0260000000000002E-2</v>
      </c>
      <c r="G12" s="43">
        <v>0.18208000000000002</v>
      </c>
      <c r="H12" s="42">
        <v>1144.4651900000001</v>
      </c>
      <c r="I12" s="41">
        <v>1492.31131</v>
      </c>
    </row>
    <row r="13" spans="1:9" x14ac:dyDescent="0.25">
      <c r="A13" s="19" t="s">
        <v>33</v>
      </c>
      <c r="B13" s="42">
        <v>511.6722299999999</v>
      </c>
      <c r="C13" s="41">
        <v>247.62082000000001</v>
      </c>
      <c r="D13" s="50">
        <v>5182.86006</v>
      </c>
      <c r="E13" s="49">
        <v>7172.5275099999999</v>
      </c>
      <c r="F13" s="43">
        <v>169.47</v>
      </c>
      <c r="G13" s="43">
        <v>5.36</v>
      </c>
      <c r="H13" s="42">
        <v>5352.3300600000002</v>
      </c>
      <c r="I13" s="41">
        <v>7177.8875099999996</v>
      </c>
    </row>
    <row r="14" spans="1:9" x14ac:dyDescent="0.25">
      <c r="A14" s="19" t="s">
        <v>134</v>
      </c>
      <c r="B14" s="42">
        <v>2.9072199999999997</v>
      </c>
      <c r="C14" s="41">
        <v>0.94168000000000007</v>
      </c>
      <c r="D14" s="50">
        <v>0</v>
      </c>
      <c r="E14" s="49">
        <v>0</v>
      </c>
      <c r="F14" s="43">
        <v>0</v>
      </c>
      <c r="G14" s="43">
        <v>0</v>
      </c>
      <c r="H14" s="42">
        <v>0</v>
      </c>
      <c r="I14" s="41">
        <v>0</v>
      </c>
    </row>
    <row r="15" spans="1:9" x14ac:dyDescent="0.25">
      <c r="A15" s="19" t="s">
        <v>34</v>
      </c>
      <c r="B15" s="42">
        <v>9089.4128900000014</v>
      </c>
      <c r="C15" s="41">
        <v>7465.8492999999999</v>
      </c>
      <c r="D15" s="50">
        <v>24739.03009</v>
      </c>
      <c r="E15" s="49">
        <v>17515.295429999998</v>
      </c>
      <c r="F15" s="43">
        <v>21.171599999999998</v>
      </c>
      <c r="G15" s="43">
        <v>45.22636</v>
      </c>
      <c r="H15" s="42">
        <v>24760.201690000002</v>
      </c>
      <c r="I15" s="41">
        <v>17560.521789999999</v>
      </c>
    </row>
    <row r="16" spans="1:9" x14ac:dyDescent="0.25">
      <c r="A16" s="19" t="s">
        <v>135</v>
      </c>
      <c r="B16" s="42">
        <v>2810.3163500000005</v>
      </c>
      <c r="C16" s="41">
        <v>2155.05044</v>
      </c>
      <c r="D16" s="50">
        <v>1189.3050000000001</v>
      </c>
      <c r="E16" s="49">
        <v>1215.0182000000002</v>
      </c>
      <c r="F16" s="43">
        <v>7.56562</v>
      </c>
      <c r="G16" s="43">
        <v>0</v>
      </c>
      <c r="H16" s="42">
        <v>1196.8706200000001</v>
      </c>
      <c r="I16" s="41">
        <v>1215.0182000000002</v>
      </c>
    </row>
    <row r="17" spans="1:9" x14ac:dyDescent="0.25">
      <c r="A17" s="19" t="s">
        <v>136</v>
      </c>
      <c r="B17" s="42">
        <v>5924.8070900000002</v>
      </c>
      <c r="C17" s="41">
        <v>4218.4105300000001</v>
      </c>
      <c r="D17" s="50">
        <v>3155.2999300000001</v>
      </c>
      <c r="E17" s="49">
        <v>2709.3654999999999</v>
      </c>
      <c r="F17" s="43">
        <v>616.86397999999997</v>
      </c>
      <c r="G17" s="43">
        <v>664.41845000000001</v>
      </c>
      <c r="H17" s="42">
        <v>3772.1639100000002</v>
      </c>
      <c r="I17" s="41">
        <v>3373.78395</v>
      </c>
    </row>
    <row r="18" spans="1:9" x14ac:dyDescent="0.25">
      <c r="A18" s="19" t="s">
        <v>143</v>
      </c>
      <c r="B18" s="42">
        <v>0.34645000000000004</v>
      </c>
      <c r="C18" s="41">
        <v>13.870990000000001</v>
      </c>
      <c r="D18" s="50">
        <v>0</v>
      </c>
      <c r="E18" s="49">
        <v>0</v>
      </c>
      <c r="F18" s="43">
        <v>0</v>
      </c>
      <c r="G18" s="43">
        <v>0</v>
      </c>
      <c r="H18" s="42">
        <v>0</v>
      </c>
      <c r="I18" s="41">
        <v>0</v>
      </c>
    </row>
    <row r="19" spans="1:9" x14ac:dyDescent="0.25">
      <c r="A19" s="19" t="s">
        <v>137</v>
      </c>
      <c r="B19" s="42">
        <v>326.98354999999998</v>
      </c>
      <c r="C19" s="41">
        <v>420.18800999999996</v>
      </c>
      <c r="D19" s="50">
        <v>4169.4683800000003</v>
      </c>
      <c r="E19" s="49">
        <v>7463.5847899999999</v>
      </c>
      <c r="F19" s="43">
        <v>1.00875</v>
      </c>
      <c r="G19" s="43">
        <v>0</v>
      </c>
      <c r="H19" s="42">
        <v>4170.4771300000002</v>
      </c>
      <c r="I19" s="41">
        <v>7463.5847899999999</v>
      </c>
    </row>
    <row r="20" spans="1:9" x14ac:dyDescent="0.25">
      <c r="A20" s="19" t="s">
        <v>38</v>
      </c>
      <c r="B20" s="42">
        <v>42905.535720000007</v>
      </c>
      <c r="C20" s="41">
        <v>42535.905100000004</v>
      </c>
      <c r="D20" s="50">
        <v>27945.437239999999</v>
      </c>
      <c r="E20" s="49">
        <v>34560.176319999999</v>
      </c>
      <c r="F20" s="43">
        <v>694.98345999999992</v>
      </c>
      <c r="G20" s="43">
        <v>1.3386</v>
      </c>
      <c r="H20" s="42">
        <v>28640.420699999999</v>
      </c>
      <c r="I20" s="41">
        <v>34561.514920000001</v>
      </c>
    </row>
    <row r="21" spans="1:9" x14ac:dyDescent="0.25">
      <c r="A21" s="116" t="s">
        <v>144</v>
      </c>
      <c r="B21" s="42">
        <v>14.50248</v>
      </c>
      <c r="C21" s="41">
        <v>0</v>
      </c>
      <c r="D21" s="50">
        <v>1253.3000799999998</v>
      </c>
      <c r="E21" s="49">
        <v>1142.9169100000001</v>
      </c>
      <c r="F21" s="43">
        <v>0</v>
      </c>
      <c r="G21" s="43">
        <v>166.44374999999999</v>
      </c>
      <c r="H21" s="42">
        <v>1253.3000799999998</v>
      </c>
      <c r="I21" s="41">
        <v>1309.3606600000001</v>
      </c>
    </row>
    <row r="22" spans="1:9" x14ac:dyDescent="0.25">
      <c r="A22" s="117" t="s">
        <v>152</v>
      </c>
      <c r="B22" s="42">
        <v>0</v>
      </c>
      <c r="C22" s="41">
        <v>0</v>
      </c>
      <c r="D22" s="50">
        <v>1479.0984800000001</v>
      </c>
      <c r="E22" s="49">
        <v>1554.8145399999999</v>
      </c>
      <c r="F22" s="43">
        <v>0</v>
      </c>
      <c r="G22" s="43">
        <v>1.96706</v>
      </c>
      <c r="H22" s="61">
        <v>1479.0984800000001</v>
      </c>
      <c r="I22" s="101">
        <v>1556.7815999999998</v>
      </c>
    </row>
    <row r="23" spans="1:9" ht="15.75" thickBot="1" x14ac:dyDescent="0.3">
      <c r="A23" s="107" t="s">
        <v>18</v>
      </c>
      <c r="B23" s="58">
        <v>68368.263680000004</v>
      </c>
      <c r="C23" s="104">
        <v>65144.541800000006</v>
      </c>
      <c r="D23" s="58">
        <v>83488.029310000013</v>
      </c>
      <c r="E23" s="104">
        <v>88353.806370000006</v>
      </c>
      <c r="F23" s="58">
        <v>1537.1814799999997</v>
      </c>
      <c r="G23" s="104">
        <v>938.7912</v>
      </c>
      <c r="H23" s="104">
        <v>85025.210790000012</v>
      </c>
      <c r="I23" s="59">
        <v>89292.597569999998</v>
      </c>
    </row>
    <row r="24" spans="1:9" ht="15.75" thickTop="1" x14ac:dyDescent="0.25">
      <c r="A24" s="1" t="s">
        <v>85</v>
      </c>
      <c r="B24" s="10"/>
      <c r="C24" s="10"/>
      <c r="D24" s="10"/>
      <c r="E24" s="10"/>
      <c r="F24" s="10"/>
      <c r="G24" s="10"/>
    </row>
    <row r="25" spans="1:9" x14ac:dyDescent="0.25">
      <c r="A25" s="1" t="s">
        <v>138</v>
      </c>
      <c r="B25" s="10"/>
      <c r="C25" s="10"/>
      <c r="D25" s="10"/>
      <c r="E25" s="10"/>
      <c r="F25" s="10"/>
      <c r="G25" s="10"/>
      <c r="H25" s="10"/>
      <c r="I25" s="10"/>
    </row>
    <row r="26" spans="1:9" x14ac:dyDescent="0.25">
      <c r="B26" s="55"/>
      <c r="C26" s="55"/>
      <c r="D26" s="55"/>
      <c r="E26" s="55"/>
      <c r="F26" s="55"/>
      <c r="G26" s="55"/>
      <c r="H26" s="55"/>
      <c r="I26" s="55"/>
    </row>
    <row r="27" spans="1:9" x14ac:dyDescent="0.25">
      <c r="B27" s="57"/>
      <c r="C27" s="57"/>
      <c r="D27" s="57"/>
      <c r="E27" s="57"/>
      <c r="F27" s="57"/>
      <c r="G27" s="57"/>
      <c r="H27" s="57"/>
      <c r="I27" s="57"/>
    </row>
    <row r="28" spans="1:9" x14ac:dyDescent="0.25">
      <c r="B28" s="57"/>
      <c r="C28" s="57"/>
      <c r="D28" s="57"/>
      <c r="E28" s="57"/>
      <c r="F28" s="57"/>
      <c r="G28" s="57"/>
      <c r="H28" s="57"/>
      <c r="I28" s="57"/>
    </row>
    <row r="29" spans="1:9" x14ac:dyDescent="0.25">
      <c r="B29" s="106"/>
      <c r="C29" s="106"/>
      <c r="D29" s="106"/>
      <c r="E29" s="106"/>
      <c r="F29" s="106"/>
      <c r="G29" s="106"/>
      <c r="H29" s="106"/>
      <c r="I29" s="106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7E121-2B29-423A-88CB-6BAD37EDCA6D}">
  <dimension ref="A1:Q37"/>
  <sheetViews>
    <sheetView topLeftCell="A7" zoomScaleNormal="100" workbookViewId="0">
      <selection activeCell="M9" sqref="A1:XFD1048576"/>
    </sheetView>
  </sheetViews>
  <sheetFormatPr defaultRowHeight="15" x14ac:dyDescent="0.25"/>
  <cols>
    <col min="1" max="1" width="24.7109375" bestFit="1" customWidth="1"/>
    <col min="2" max="2" width="12.140625" bestFit="1" customWidth="1"/>
    <col min="3" max="3" width="12.42578125" bestFit="1" customWidth="1"/>
    <col min="4" max="12" width="12.42578125" customWidth="1"/>
    <col min="13" max="14" width="10.85546875" bestFit="1" customWidth="1"/>
    <col min="15" max="16" width="12.42578125" customWidth="1"/>
    <col min="17" max="17" width="15" bestFit="1" customWidth="1"/>
  </cols>
  <sheetData>
    <row r="1" spans="1:16" x14ac:dyDescent="0.25">
      <c r="A1" s="217" t="s">
        <v>114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</row>
    <row r="2" spans="1:16" x14ac:dyDescent="0.25">
      <c r="A2" s="217" t="s">
        <v>110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</row>
    <row r="3" spans="1:16" x14ac:dyDescent="0.25">
      <c r="P3" s="12" t="s">
        <v>142</v>
      </c>
    </row>
    <row r="4" spans="1:16" x14ac:dyDescent="0.25">
      <c r="A4" s="240" t="s">
        <v>15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</row>
    <row r="5" spans="1:16" x14ac:dyDescent="0.25">
      <c r="A5" s="138"/>
      <c r="B5" s="72" t="s">
        <v>66</v>
      </c>
      <c r="C5" s="72" t="s">
        <v>66</v>
      </c>
      <c r="D5" s="72" t="s">
        <v>66</v>
      </c>
      <c r="E5" s="72" t="s">
        <v>66</v>
      </c>
      <c r="F5" s="72" t="s">
        <v>66</v>
      </c>
      <c r="G5" s="72" t="s">
        <v>66</v>
      </c>
      <c r="H5" s="72" t="s">
        <v>66</v>
      </c>
      <c r="I5" s="72" t="s">
        <v>66</v>
      </c>
      <c r="J5" s="72" t="s">
        <v>66</v>
      </c>
      <c r="K5" s="72" t="s">
        <v>66</v>
      </c>
      <c r="L5" s="72" t="s">
        <v>66</v>
      </c>
      <c r="M5" s="218" t="s">
        <v>155</v>
      </c>
      <c r="N5" s="224"/>
      <c r="O5" s="219" t="s">
        <v>156</v>
      </c>
      <c r="P5" s="230"/>
    </row>
    <row r="6" spans="1:16" x14ac:dyDescent="0.25">
      <c r="A6" s="139"/>
      <c r="B6" s="18">
        <v>2014</v>
      </c>
      <c r="C6" s="18">
        <v>2015</v>
      </c>
      <c r="D6" s="90">
        <v>2016</v>
      </c>
      <c r="E6" s="90">
        <v>2017</v>
      </c>
      <c r="F6" s="90">
        <v>2018</v>
      </c>
      <c r="G6" s="90">
        <v>2019</v>
      </c>
      <c r="H6" s="90">
        <v>2020</v>
      </c>
      <c r="I6" s="90">
        <v>2021</v>
      </c>
      <c r="J6" s="90">
        <v>2022</v>
      </c>
      <c r="K6" s="90">
        <v>2023</v>
      </c>
      <c r="L6" s="90">
        <v>2024</v>
      </c>
      <c r="M6" s="90">
        <v>2025</v>
      </c>
      <c r="N6" s="18">
        <v>2024</v>
      </c>
      <c r="O6" s="90">
        <v>2025</v>
      </c>
      <c r="P6" s="18">
        <v>2024</v>
      </c>
    </row>
    <row r="7" spans="1:16" x14ac:dyDescent="0.25">
      <c r="A7" s="120" t="s">
        <v>39</v>
      </c>
      <c r="B7" s="118"/>
      <c r="C7" s="118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18"/>
      <c r="O7" s="119"/>
      <c r="P7" s="119"/>
    </row>
    <row r="8" spans="1:16" x14ac:dyDescent="0.25">
      <c r="A8" s="119" t="s">
        <v>67</v>
      </c>
      <c r="B8" s="42">
        <v>196240.83806000004</v>
      </c>
      <c r="C8" s="42">
        <v>200072.14102000001</v>
      </c>
      <c r="D8" s="124">
        <v>206160.23540999999</v>
      </c>
      <c r="E8" s="124">
        <v>194176.52497</v>
      </c>
      <c r="F8" s="124">
        <v>202286.20810999995</v>
      </c>
      <c r="G8" s="124">
        <v>213879.05224000002</v>
      </c>
      <c r="H8" s="124">
        <v>214891.12285000001</v>
      </c>
      <c r="I8" s="124">
        <v>252686.79015999998</v>
      </c>
      <c r="J8" s="124">
        <v>275464.83944999997</v>
      </c>
      <c r="K8" s="124">
        <v>292298.54242000001</v>
      </c>
      <c r="L8" s="124">
        <v>314264.33901</v>
      </c>
      <c r="M8" s="123">
        <v>24030.525850000002</v>
      </c>
      <c r="N8" s="42">
        <v>32518.6312</v>
      </c>
      <c r="O8" s="124">
        <v>301052.33338999999</v>
      </c>
      <c r="P8" s="124">
        <v>292359.81144999998</v>
      </c>
    </row>
    <row r="9" spans="1:16" x14ac:dyDescent="0.25">
      <c r="A9" s="119" t="s">
        <v>68</v>
      </c>
      <c r="B9" s="42">
        <v>16144.92287</v>
      </c>
      <c r="C9" s="42">
        <v>24285.541849999998</v>
      </c>
      <c r="D9" s="124">
        <v>19291.477310000002</v>
      </c>
      <c r="E9" s="124">
        <v>19566.927179999999</v>
      </c>
      <c r="F9" s="124">
        <v>15538.166399999998</v>
      </c>
      <c r="G9" s="124">
        <v>14887.251079999998</v>
      </c>
      <c r="H9" s="124">
        <v>7160.5364200000004</v>
      </c>
      <c r="I9" s="124">
        <v>14211.45084</v>
      </c>
      <c r="J9" s="124">
        <v>21548.080100000003</v>
      </c>
      <c r="K9" s="124">
        <v>21670.63622</v>
      </c>
      <c r="L9" s="124">
        <v>34856.728390000004</v>
      </c>
      <c r="M9" s="123">
        <v>1330.2911899999999</v>
      </c>
      <c r="N9" s="42">
        <v>3203.4371000000001</v>
      </c>
      <c r="O9" s="124">
        <v>29756.075970000005</v>
      </c>
      <c r="P9" s="124">
        <v>32866.143429999996</v>
      </c>
    </row>
    <row r="10" spans="1:16" x14ac:dyDescent="0.25">
      <c r="A10" s="119" t="s">
        <v>69</v>
      </c>
      <c r="B10" s="42">
        <v>44459.602599999998</v>
      </c>
      <c r="C10" s="42">
        <v>53819.808269999994</v>
      </c>
      <c r="D10" s="124">
        <v>59646.54767</v>
      </c>
      <c r="E10" s="124">
        <v>56271.549940000004</v>
      </c>
      <c r="F10" s="124">
        <v>56476.08913</v>
      </c>
      <c r="G10" s="124">
        <v>60778.507310000008</v>
      </c>
      <c r="H10" s="124">
        <v>38471.863530000002</v>
      </c>
      <c r="I10" s="124">
        <v>57148.869049999994</v>
      </c>
      <c r="J10" s="124">
        <v>78675.766329999999</v>
      </c>
      <c r="K10" s="124">
        <v>81561.050889999999</v>
      </c>
      <c r="L10" s="124">
        <v>85638.764810000008</v>
      </c>
      <c r="M10" s="123">
        <v>6060.7244800000008</v>
      </c>
      <c r="N10" s="42">
        <v>8735.9123900000013</v>
      </c>
      <c r="O10" s="124">
        <v>71404.058620000011</v>
      </c>
      <c r="P10" s="124">
        <v>77854.054980000001</v>
      </c>
    </row>
    <row r="11" spans="1:16" x14ac:dyDescent="0.25">
      <c r="A11" s="119" t="s">
        <v>70</v>
      </c>
      <c r="B11" s="42">
        <v>52262.522950000006</v>
      </c>
      <c r="C11" s="42">
        <v>59225.810139999994</v>
      </c>
      <c r="D11" s="124">
        <v>70054.621009999988</v>
      </c>
      <c r="E11" s="124">
        <v>61863.310170000004</v>
      </c>
      <c r="F11" s="124">
        <v>55356.990980000002</v>
      </c>
      <c r="G11" s="124">
        <v>58775.42628</v>
      </c>
      <c r="H11" s="124">
        <v>44861.756259999995</v>
      </c>
      <c r="I11" s="124">
        <v>69458.021960000013</v>
      </c>
      <c r="J11" s="124">
        <v>88129.715089999998</v>
      </c>
      <c r="K11" s="124">
        <v>88903.629790000006</v>
      </c>
      <c r="L11" s="124">
        <v>88947.052830000015</v>
      </c>
      <c r="M11" s="123">
        <v>8022.2168700000002</v>
      </c>
      <c r="N11" s="42">
        <v>9039.4910799999998</v>
      </c>
      <c r="O11" s="124">
        <v>83584.752300000007</v>
      </c>
      <c r="P11" s="124">
        <v>79224.065430000002</v>
      </c>
    </row>
    <row r="12" spans="1:16" x14ac:dyDescent="0.25">
      <c r="A12" s="119" t="s">
        <v>71</v>
      </c>
      <c r="B12" s="42">
        <v>106878.86018</v>
      </c>
      <c r="C12" s="42">
        <v>111848.82524999999</v>
      </c>
      <c r="D12" s="124">
        <v>105221.55821999999</v>
      </c>
      <c r="E12" s="124">
        <v>112292.60452999998</v>
      </c>
      <c r="F12" s="124">
        <v>100161.96803</v>
      </c>
      <c r="G12" s="124">
        <v>99533.517559999993</v>
      </c>
      <c r="H12" s="124">
        <v>95536.84752000001</v>
      </c>
      <c r="I12" s="124">
        <v>111500.20022</v>
      </c>
      <c r="J12" s="124">
        <v>134581.11168999999</v>
      </c>
      <c r="K12" s="124">
        <v>134993.84459999998</v>
      </c>
      <c r="L12" s="124">
        <v>138750.86414000002</v>
      </c>
      <c r="M12" s="123">
        <v>12863.73683</v>
      </c>
      <c r="N12" s="42">
        <v>12398.76499</v>
      </c>
      <c r="O12" s="124">
        <v>125879.43661999999</v>
      </c>
      <c r="P12" s="124">
        <v>127179.16590000001</v>
      </c>
    </row>
    <row r="13" spans="1:16" x14ac:dyDescent="0.25">
      <c r="A13" s="120" t="s">
        <v>45</v>
      </c>
      <c r="B13" s="42"/>
      <c r="C13" s="42">
        <v>0</v>
      </c>
      <c r="D13" s="124">
        <v>0</v>
      </c>
      <c r="E13" s="124">
        <v>0</v>
      </c>
      <c r="F13" s="124">
        <v>0</v>
      </c>
      <c r="G13" s="124">
        <v>0</v>
      </c>
      <c r="H13" s="124">
        <v>0</v>
      </c>
      <c r="I13" s="124">
        <v>0</v>
      </c>
      <c r="J13" s="124">
        <v>0</v>
      </c>
      <c r="K13" s="124">
        <v>0</v>
      </c>
      <c r="L13" s="124">
        <v>0</v>
      </c>
      <c r="M13" s="123">
        <v>0</v>
      </c>
      <c r="N13" s="42">
        <v>0</v>
      </c>
      <c r="O13" s="124">
        <v>0</v>
      </c>
      <c r="P13" s="124">
        <v>0</v>
      </c>
    </row>
    <row r="14" spans="1:16" x14ac:dyDescent="0.25">
      <c r="A14" s="119" t="s">
        <v>72</v>
      </c>
      <c r="B14" s="42">
        <v>28029.370600000006</v>
      </c>
      <c r="C14" s="42">
        <v>28325.455109999995</v>
      </c>
      <c r="D14" s="124">
        <v>28074.390959999997</v>
      </c>
      <c r="E14" s="124">
        <v>26235.193310000002</v>
      </c>
      <c r="F14" s="124">
        <v>23659.874149999996</v>
      </c>
      <c r="G14" s="124">
        <v>26055.389489999998</v>
      </c>
      <c r="H14" s="124">
        <v>21625.279200000004</v>
      </c>
      <c r="I14" s="124">
        <v>24107.117439999995</v>
      </c>
      <c r="J14" s="124">
        <v>32531.77648</v>
      </c>
      <c r="K14" s="124">
        <v>31025.584979999996</v>
      </c>
      <c r="L14" s="124">
        <v>41880.825469999996</v>
      </c>
      <c r="M14" s="123">
        <v>2823.6053900000002</v>
      </c>
      <c r="N14" s="42">
        <v>2387.0285099999996</v>
      </c>
      <c r="O14" s="124">
        <v>36156.751479999999</v>
      </c>
      <c r="P14" s="124">
        <v>37957.570970000001</v>
      </c>
    </row>
    <row r="15" spans="1:16" x14ac:dyDescent="0.25">
      <c r="A15" s="119" t="s">
        <v>73</v>
      </c>
      <c r="B15" s="42">
        <v>190886.45339200005</v>
      </c>
      <c r="C15" s="42">
        <v>136155.70309899998</v>
      </c>
      <c r="D15" s="124">
        <v>117215.55665599999</v>
      </c>
      <c r="E15" s="124">
        <v>138222.14233700003</v>
      </c>
      <c r="F15" s="124">
        <v>177748.043191</v>
      </c>
      <c r="G15" s="124">
        <v>191999.11169399996</v>
      </c>
      <c r="H15" s="124">
        <v>88413.508845999982</v>
      </c>
      <c r="I15" s="124">
        <v>164680.50038799999</v>
      </c>
      <c r="J15" s="124">
        <v>277855.47021500004</v>
      </c>
      <c r="K15" s="124">
        <v>242005.79093100003</v>
      </c>
      <c r="L15" s="124">
        <v>265538.52216000005</v>
      </c>
      <c r="M15" s="123">
        <v>21983.597046999999</v>
      </c>
      <c r="N15" s="42">
        <v>10093.926857999999</v>
      </c>
      <c r="O15" s="124">
        <v>247384.66879099997</v>
      </c>
      <c r="P15" s="124">
        <v>246863.47272600001</v>
      </c>
    </row>
    <row r="16" spans="1:16" x14ac:dyDescent="0.25">
      <c r="A16" s="119" t="s">
        <v>74</v>
      </c>
      <c r="B16" s="42">
        <v>89375.256900000008</v>
      </c>
      <c r="C16" s="42">
        <v>128560.52549</v>
      </c>
      <c r="D16" s="124">
        <v>127439.34248000001</v>
      </c>
      <c r="E16" s="124">
        <v>101905.75096999999</v>
      </c>
      <c r="F16" s="124">
        <v>100381.43902000001</v>
      </c>
      <c r="G16" s="124">
        <v>107838.32055000002</v>
      </c>
      <c r="H16" s="124">
        <v>87309.028199999986</v>
      </c>
      <c r="I16" s="124">
        <v>114538.14385000001</v>
      </c>
      <c r="J16" s="124">
        <v>150489.24614999999</v>
      </c>
      <c r="K16" s="124">
        <v>152243.60665999999</v>
      </c>
      <c r="L16" s="124">
        <v>190520.74782000002</v>
      </c>
      <c r="M16" s="123">
        <v>9093.3017899999995</v>
      </c>
      <c r="N16" s="42">
        <v>13389.53327</v>
      </c>
      <c r="O16" s="124">
        <v>154705.80411999999</v>
      </c>
      <c r="P16" s="124">
        <v>177503.56259000005</v>
      </c>
    </row>
    <row r="17" spans="1:17" x14ac:dyDescent="0.25">
      <c r="A17" s="119" t="s">
        <v>75</v>
      </c>
      <c r="B17" s="42">
        <v>393726.19579000003</v>
      </c>
      <c r="C17" s="42">
        <v>425584.46733299998</v>
      </c>
      <c r="D17" s="124">
        <v>427705.35384000005</v>
      </c>
      <c r="E17" s="124">
        <v>422884.06046999997</v>
      </c>
      <c r="F17" s="124">
        <v>429253.28115999995</v>
      </c>
      <c r="G17" s="124">
        <v>448800.03227999998</v>
      </c>
      <c r="H17" s="124">
        <v>346959.53067000001</v>
      </c>
      <c r="I17" s="124">
        <v>565885.56737000006</v>
      </c>
      <c r="J17" s="124">
        <v>685534.52497000003</v>
      </c>
      <c r="K17" s="124">
        <v>659471.29893000005</v>
      </c>
      <c r="L17" s="124">
        <v>690743.47644000011</v>
      </c>
      <c r="M17" s="123">
        <v>46843.047270000003</v>
      </c>
      <c r="N17" s="42">
        <v>53073.589240000001</v>
      </c>
      <c r="O17" s="124">
        <v>636900.14128999994</v>
      </c>
      <c r="P17" s="124">
        <v>632841.21945000009</v>
      </c>
    </row>
    <row r="18" spans="1:17" x14ac:dyDescent="0.25">
      <c r="A18" s="120" t="s">
        <v>50</v>
      </c>
      <c r="B18" s="42"/>
      <c r="C18" s="42">
        <v>0</v>
      </c>
      <c r="D18" s="124">
        <v>0</v>
      </c>
      <c r="E18" s="124">
        <v>0</v>
      </c>
      <c r="F18" s="124">
        <v>0</v>
      </c>
      <c r="G18" s="124">
        <v>0</v>
      </c>
      <c r="H18" s="124">
        <v>0</v>
      </c>
      <c r="I18" s="124">
        <v>0</v>
      </c>
      <c r="J18" s="124">
        <v>0</v>
      </c>
      <c r="K18" s="124">
        <v>0</v>
      </c>
      <c r="L18" s="124">
        <v>0</v>
      </c>
      <c r="M18" s="123">
        <v>0</v>
      </c>
      <c r="N18" s="42">
        <v>0</v>
      </c>
      <c r="O18" s="124">
        <v>0</v>
      </c>
      <c r="P18" s="124">
        <v>0</v>
      </c>
    </row>
    <row r="19" spans="1:17" x14ac:dyDescent="0.25">
      <c r="A19" s="119" t="s">
        <v>76</v>
      </c>
      <c r="B19" s="42">
        <v>57183.142899999999</v>
      </c>
      <c r="C19" s="42">
        <v>58294.847269999991</v>
      </c>
      <c r="D19" s="124">
        <v>62883.88276</v>
      </c>
      <c r="E19" s="124">
        <v>44920.951669999995</v>
      </c>
      <c r="F19" s="124">
        <v>59738.224729999987</v>
      </c>
      <c r="G19" s="124">
        <v>52993.710049999994</v>
      </c>
      <c r="H19" s="124">
        <v>29778.472419999998</v>
      </c>
      <c r="I19" s="124">
        <v>43066.050820000011</v>
      </c>
      <c r="J19" s="124">
        <v>67443.760399999985</v>
      </c>
      <c r="K19" s="124">
        <v>83818.930470000007</v>
      </c>
      <c r="L19" s="124">
        <v>101034.38883999999</v>
      </c>
      <c r="M19" s="123">
        <v>7967.7512100000004</v>
      </c>
      <c r="N19" s="42">
        <v>14653.056420000001</v>
      </c>
      <c r="O19" s="124">
        <v>105484.22341000001</v>
      </c>
      <c r="P19" s="124">
        <v>92466.783979999993</v>
      </c>
    </row>
    <row r="20" spans="1:17" x14ac:dyDescent="0.25">
      <c r="A20" s="119" t="s">
        <v>77</v>
      </c>
      <c r="B20" s="42">
        <v>161115.94738999999</v>
      </c>
      <c r="C20" s="42">
        <v>208001.49368000004</v>
      </c>
      <c r="D20" s="124">
        <v>210269.80723999997</v>
      </c>
      <c r="E20" s="124">
        <v>184391.79668</v>
      </c>
      <c r="F20" s="124">
        <v>190156.94456999993</v>
      </c>
      <c r="G20" s="124">
        <v>197328.48298</v>
      </c>
      <c r="H20" s="124">
        <v>148757.96645999997</v>
      </c>
      <c r="I20" s="124">
        <v>236486.88625000004</v>
      </c>
      <c r="J20" s="124">
        <v>286725.29774000001</v>
      </c>
      <c r="K20" s="124">
        <v>289565.21316000004</v>
      </c>
      <c r="L20" s="124">
        <v>372824.16292000009</v>
      </c>
      <c r="M20" s="123">
        <v>24369.974409999999</v>
      </c>
      <c r="N20" s="42">
        <v>27139.318350000001</v>
      </c>
      <c r="O20" s="124">
        <v>323885.06454000005</v>
      </c>
      <c r="P20" s="124">
        <v>348064.94789000007</v>
      </c>
    </row>
    <row r="21" spans="1:17" x14ac:dyDescent="0.25">
      <c r="A21" s="120" t="s">
        <v>53</v>
      </c>
      <c r="B21" s="42"/>
      <c r="C21" s="42">
        <v>0</v>
      </c>
      <c r="D21" s="124">
        <v>0</v>
      </c>
      <c r="E21" s="124">
        <v>0</v>
      </c>
      <c r="F21" s="124">
        <v>0</v>
      </c>
      <c r="G21" s="124">
        <v>0</v>
      </c>
      <c r="H21" s="124">
        <v>0</v>
      </c>
      <c r="I21" s="124">
        <v>0</v>
      </c>
      <c r="J21" s="124">
        <v>0</v>
      </c>
      <c r="K21" s="124">
        <v>0</v>
      </c>
      <c r="L21" s="124">
        <v>0</v>
      </c>
      <c r="M21" s="123">
        <v>0</v>
      </c>
      <c r="N21" s="42">
        <v>0</v>
      </c>
      <c r="O21" s="124">
        <v>0</v>
      </c>
      <c r="P21" s="124">
        <v>0</v>
      </c>
    </row>
    <row r="22" spans="1:17" x14ac:dyDescent="0.25">
      <c r="A22" s="119" t="s">
        <v>78</v>
      </c>
      <c r="B22" s="42">
        <v>30772.703739999997</v>
      </c>
      <c r="C22" s="42">
        <v>32011.590929999998</v>
      </c>
      <c r="D22" s="124">
        <v>42320.505789999988</v>
      </c>
      <c r="E22" s="124">
        <v>31001.523410000002</v>
      </c>
      <c r="F22" s="124">
        <v>31548.505950000002</v>
      </c>
      <c r="G22" s="124">
        <v>30308.29867</v>
      </c>
      <c r="H22" s="124">
        <v>16363.98818</v>
      </c>
      <c r="I22" s="124">
        <v>21043.052950000005</v>
      </c>
      <c r="J22" s="124">
        <v>36934.960970000007</v>
      </c>
      <c r="K22" s="124">
        <v>41384.137529999993</v>
      </c>
      <c r="L22" s="124">
        <v>43072.849780000004</v>
      </c>
      <c r="M22" s="123">
        <v>3624.20244</v>
      </c>
      <c r="N22" s="42">
        <v>4443.0903499999995</v>
      </c>
      <c r="O22" s="124">
        <v>48107.019879999993</v>
      </c>
      <c r="P22" s="124">
        <v>38354.615789999996</v>
      </c>
    </row>
    <row r="23" spans="1:17" x14ac:dyDescent="0.25">
      <c r="A23" s="119" t="s">
        <v>79</v>
      </c>
      <c r="B23" s="42">
        <v>103632.35143900001</v>
      </c>
      <c r="C23" s="42">
        <v>83747.273136000003</v>
      </c>
      <c r="D23" s="124">
        <v>69943.850868000009</v>
      </c>
      <c r="E23" s="124">
        <v>83161.893990000011</v>
      </c>
      <c r="F23" s="124">
        <v>103838.03556800001</v>
      </c>
      <c r="G23" s="124">
        <v>102149.705229</v>
      </c>
      <c r="H23" s="124">
        <v>49792.650066000009</v>
      </c>
      <c r="I23" s="124">
        <v>102995.01762299999</v>
      </c>
      <c r="J23" s="124">
        <v>170378.09262900002</v>
      </c>
      <c r="K23" s="124">
        <v>147600.17998100002</v>
      </c>
      <c r="L23" s="124">
        <v>145561.59333999999</v>
      </c>
      <c r="M23" s="123">
        <v>7914.8180360000006</v>
      </c>
      <c r="N23" s="42">
        <v>8438.7089680000008</v>
      </c>
      <c r="O23" s="124">
        <v>112442.419091</v>
      </c>
      <c r="P23" s="124">
        <v>137598.090669</v>
      </c>
    </row>
    <row r="24" spans="1:17" x14ac:dyDescent="0.25">
      <c r="A24" s="119" t="s">
        <v>80</v>
      </c>
      <c r="B24" s="42">
        <v>115153.41984999999</v>
      </c>
      <c r="C24" s="42">
        <v>115828.01093999999</v>
      </c>
      <c r="D24" s="124">
        <v>45348.733919999991</v>
      </c>
      <c r="E24" s="124">
        <v>41113.186319999993</v>
      </c>
      <c r="F24" s="124">
        <v>38808.033940000008</v>
      </c>
      <c r="G24" s="124">
        <v>31868.956090000003</v>
      </c>
      <c r="H24" s="124">
        <v>28464.667000000005</v>
      </c>
      <c r="I24" s="124">
        <v>34828.48199</v>
      </c>
      <c r="J24" s="124">
        <v>47953.68475</v>
      </c>
      <c r="K24" s="124">
        <v>39035.70061</v>
      </c>
      <c r="L24" s="124">
        <v>33625.631870000005</v>
      </c>
      <c r="M24" s="123">
        <v>2086.1306500000001</v>
      </c>
      <c r="N24" s="42">
        <v>1903.37492</v>
      </c>
      <c r="O24" s="124">
        <v>26601.887299999999</v>
      </c>
      <c r="P24" s="124">
        <v>31484.87974</v>
      </c>
    </row>
    <row r="25" spans="1:17" x14ac:dyDescent="0.25">
      <c r="A25" s="119" t="s">
        <v>81</v>
      </c>
      <c r="B25" s="42">
        <v>327084.58573999995</v>
      </c>
      <c r="C25" s="42">
        <v>317120.40213</v>
      </c>
      <c r="D25" s="124">
        <v>305484.31921000005</v>
      </c>
      <c r="E25" s="124">
        <v>307243.37514999998</v>
      </c>
      <c r="F25" s="124">
        <v>323993.86695999996</v>
      </c>
      <c r="G25" s="124">
        <v>329875.54960999999</v>
      </c>
      <c r="H25" s="124">
        <v>190897.01718999998</v>
      </c>
      <c r="I25" s="124">
        <v>302261.52108999999</v>
      </c>
      <c r="J25" s="124">
        <v>433402.20033999992</v>
      </c>
      <c r="K25" s="124">
        <v>369557.99129000003</v>
      </c>
      <c r="L25" s="124">
        <v>355958.98525999993</v>
      </c>
      <c r="M25" s="123">
        <v>28048.865959999992</v>
      </c>
      <c r="N25" s="42">
        <v>28642.461459999995</v>
      </c>
      <c r="O25" s="124">
        <v>330156.97265999997</v>
      </c>
      <c r="P25" s="124">
        <v>320429.54859999998</v>
      </c>
    </row>
    <row r="26" spans="1:17" x14ac:dyDescent="0.25">
      <c r="A26" s="119" t="s">
        <v>82</v>
      </c>
      <c r="B26" s="42">
        <v>6511.8448000000008</v>
      </c>
      <c r="C26" s="42">
        <v>5039.4235099999996</v>
      </c>
      <c r="D26" s="124">
        <v>3918.5222199999998</v>
      </c>
      <c r="E26" s="124">
        <v>3512.9611900000009</v>
      </c>
      <c r="F26" s="124">
        <v>4082.0174299999999</v>
      </c>
      <c r="G26" s="124">
        <v>3169.6308929999996</v>
      </c>
      <c r="H26" s="124">
        <v>2091.69938</v>
      </c>
      <c r="I26" s="124">
        <v>3804.5464900000002</v>
      </c>
      <c r="J26" s="124">
        <v>3738.2453600000003</v>
      </c>
      <c r="K26" s="124">
        <v>3353.87138</v>
      </c>
      <c r="L26" s="124">
        <v>3675.9822899999995</v>
      </c>
      <c r="M26" s="123">
        <v>417.69665999999995</v>
      </c>
      <c r="N26" s="42">
        <v>323.60852</v>
      </c>
      <c r="O26" s="124">
        <v>3609.4077800000005</v>
      </c>
      <c r="P26" s="124">
        <v>3405.1345999999994</v>
      </c>
    </row>
    <row r="27" spans="1:17" x14ac:dyDescent="0.25">
      <c r="A27" s="119" t="s">
        <v>83</v>
      </c>
      <c r="B27" s="42">
        <v>5339.3640700000014</v>
      </c>
      <c r="C27" s="42">
        <v>4571.4848900000006</v>
      </c>
      <c r="D27" s="124">
        <v>4553.3782899999987</v>
      </c>
      <c r="E27" s="124">
        <v>3005.2100399999995</v>
      </c>
      <c r="F27" s="124">
        <v>2452.3394199999993</v>
      </c>
      <c r="G27" s="124">
        <v>1567.5258199999998</v>
      </c>
      <c r="H27" s="124">
        <v>2002.4202600000003</v>
      </c>
      <c r="I27" s="124">
        <v>2473.9238300000002</v>
      </c>
      <c r="J27" s="124">
        <v>3602.3222600000008</v>
      </c>
      <c r="K27" s="124">
        <v>3223.8876500000006</v>
      </c>
      <c r="L27" s="124">
        <v>2224.0876500000004</v>
      </c>
      <c r="M27" s="123">
        <v>923.17701999999997</v>
      </c>
      <c r="N27" s="42">
        <v>11.72804</v>
      </c>
      <c r="O27" s="124">
        <v>2198.6059100000002</v>
      </c>
      <c r="P27" s="124">
        <v>1974.8282200000001</v>
      </c>
    </row>
    <row r="28" spans="1:17" x14ac:dyDescent="0.25">
      <c r="A28" s="120" t="s">
        <v>59</v>
      </c>
      <c r="B28" s="68">
        <v>1924797.3832710006</v>
      </c>
      <c r="C28" s="140">
        <v>1992492.8040480001</v>
      </c>
      <c r="D28" s="141">
        <v>1905532.0838540001</v>
      </c>
      <c r="E28" s="141">
        <v>1831768.962327</v>
      </c>
      <c r="F28" s="141">
        <v>1915480.028739</v>
      </c>
      <c r="G28" s="141">
        <v>1971808.4678259999</v>
      </c>
      <c r="H28" s="141">
        <v>1413378.3544519998</v>
      </c>
      <c r="I28" s="127">
        <v>2121176.1423209994</v>
      </c>
      <c r="J28" s="127">
        <v>2794989.0949240001</v>
      </c>
      <c r="K28" s="127">
        <v>2681713.8974919994</v>
      </c>
      <c r="L28" s="127">
        <v>2909119.0030200006</v>
      </c>
      <c r="M28" s="66">
        <v>208403.66310300006</v>
      </c>
      <c r="N28" s="68">
        <v>230395.66166599994</v>
      </c>
      <c r="O28" s="127">
        <v>2639309.6231520004</v>
      </c>
      <c r="P28" s="127">
        <v>2678427.8964150003</v>
      </c>
    </row>
    <row r="29" spans="1:17" x14ac:dyDescent="0.25">
      <c r="A29" s="120"/>
      <c r="B29" s="73"/>
      <c r="C29" s="73"/>
      <c r="D29" s="124"/>
      <c r="E29" s="124"/>
      <c r="F29" s="124"/>
      <c r="G29" s="124"/>
      <c r="H29" s="124"/>
      <c r="I29" s="124"/>
      <c r="J29" s="124"/>
      <c r="K29" s="124"/>
      <c r="L29" s="124"/>
      <c r="M29" s="91"/>
      <c r="N29" s="11"/>
      <c r="O29" s="124"/>
      <c r="P29" s="124"/>
    </row>
    <row r="30" spans="1:17" x14ac:dyDescent="0.25">
      <c r="A30" s="120" t="s">
        <v>84</v>
      </c>
      <c r="B30" s="66">
        <v>716862.98412600008</v>
      </c>
      <c r="C30" s="67">
        <v>627952.19683300005</v>
      </c>
      <c r="D30" s="66">
        <v>492095.91574000003</v>
      </c>
      <c r="E30" s="66">
        <v>555169.90573200001</v>
      </c>
      <c r="F30" s="66">
        <v>481878.22059000004</v>
      </c>
      <c r="G30" s="66">
        <v>491802.45471700007</v>
      </c>
      <c r="H30" s="66">
        <v>425556.32705399999</v>
      </c>
      <c r="I30" s="66">
        <v>527218.59440699988</v>
      </c>
      <c r="J30" s="66">
        <v>589391.22684699995</v>
      </c>
      <c r="K30" s="66">
        <v>507675.19198900001</v>
      </c>
      <c r="L30" s="66">
        <v>507675.19198900001</v>
      </c>
      <c r="M30" s="126">
        <v>31567.901499999996</v>
      </c>
      <c r="N30" s="126">
        <v>29285.480490000002</v>
      </c>
      <c r="O30" s="126">
        <v>487486.99386599992</v>
      </c>
      <c r="P30" s="126">
        <v>477236.25951900001</v>
      </c>
      <c r="Q30" s="70"/>
    </row>
    <row r="31" spans="1:17" x14ac:dyDescent="0.25">
      <c r="A31" s="120"/>
      <c r="B31" s="78"/>
      <c r="C31" s="11"/>
      <c r="D31" s="127"/>
      <c r="E31" s="127"/>
      <c r="F31" s="127"/>
      <c r="G31" s="127"/>
      <c r="H31" s="127"/>
      <c r="I31" s="127"/>
      <c r="J31" s="127"/>
      <c r="K31" s="127"/>
      <c r="L31" s="127"/>
      <c r="M31" s="120"/>
      <c r="N31" s="11"/>
      <c r="O31" s="115"/>
      <c r="P31" s="115"/>
      <c r="Q31" s="70"/>
    </row>
    <row r="32" spans="1:17" x14ac:dyDescent="0.25">
      <c r="A32" s="121" t="s">
        <v>60</v>
      </c>
      <c r="B32" s="69">
        <v>-902324.91461500048</v>
      </c>
      <c r="C32" s="69">
        <v>-1068714.1374049999</v>
      </c>
      <c r="D32" s="125">
        <v>-1134254.393164</v>
      </c>
      <c r="E32" s="125">
        <v>-1008073.1331249999</v>
      </c>
      <c r="F32" s="125">
        <v>-1134777.5778589998</v>
      </c>
      <c r="G32" s="125">
        <v>-1170139.0887189999</v>
      </c>
      <c r="H32" s="125">
        <v>-813641.3716279997</v>
      </c>
      <c r="I32" s="125">
        <v>-1314385.0638339997</v>
      </c>
      <c r="J32" s="125">
        <v>-1801307.875097</v>
      </c>
      <c r="K32" s="125">
        <v>-1833592.9215729996</v>
      </c>
      <c r="L32" s="125">
        <v>-2075858.2619110006</v>
      </c>
      <c r="M32" s="125">
        <v>-150091.20939300006</v>
      </c>
      <c r="N32" s="125">
        <v>-174351.56034599995</v>
      </c>
      <c r="O32" s="69">
        <v>-1849904.4567260006</v>
      </c>
      <c r="P32" s="125">
        <v>-1907796.2706560004</v>
      </c>
      <c r="Q32" s="70"/>
    </row>
    <row r="33" spans="1:16" x14ac:dyDescent="0.25">
      <c r="A33" s="1" t="s">
        <v>85</v>
      </c>
    </row>
    <row r="34" spans="1:16" x14ac:dyDescent="0.25">
      <c r="A34" s="1" t="s">
        <v>86</v>
      </c>
      <c r="O34" s="142"/>
      <c r="P34" s="142"/>
    </row>
    <row r="35" spans="1:16" x14ac:dyDescent="0.25">
      <c r="A35" s="1" t="s">
        <v>150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7" spans="1:16" x14ac:dyDescent="0.2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</sheetData>
  <mergeCells count="5">
    <mergeCell ref="A1:P1"/>
    <mergeCell ref="A2:P2"/>
    <mergeCell ref="A4:P4"/>
    <mergeCell ref="M5:N5"/>
    <mergeCell ref="O5:P5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64ED-D521-49B4-9AD9-5D0F428B5F69}">
  <sheetPr>
    <pageSetUpPr fitToPage="1"/>
  </sheetPr>
  <dimension ref="A1:AK36"/>
  <sheetViews>
    <sheetView tabSelected="1" zoomScaleNormal="100" workbookViewId="0">
      <selection activeCell="I11" sqref="I11"/>
    </sheetView>
  </sheetViews>
  <sheetFormatPr defaultRowHeight="15" x14ac:dyDescent="0.25"/>
  <cols>
    <col min="1" max="1" width="28.42578125" customWidth="1"/>
    <col min="2" max="4" width="11.5703125" bestFit="1" customWidth="1"/>
    <col min="5" max="5" width="10.85546875" bestFit="1" customWidth="1"/>
    <col min="6" max="7" width="11.5703125" bestFit="1" customWidth="1"/>
    <col min="8" max="8" width="11.5703125" customWidth="1"/>
    <col min="9" max="9" width="10.85546875" bestFit="1" customWidth="1"/>
    <col min="10" max="20" width="11.5703125" bestFit="1" customWidth="1"/>
    <col min="21" max="23" width="11.5703125" customWidth="1"/>
    <col min="24" max="24" width="11.5703125" bestFit="1" customWidth="1"/>
    <col min="25" max="33" width="11.5703125" customWidth="1"/>
    <col min="34" max="37" width="12.28515625" bestFit="1" customWidth="1"/>
  </cols>
  <sheetData>
    <row r="1" spans="1:37" x14ac:dyDescent="0.25">
      <c r="A1" s="217" t="s">
        <v>145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</row>
    <row r="2" spans="1:37" x14ac:dyDescent="0.25">
      <c r="A2" s="217" t="s">
        <v>112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</row>
    <row r="3" spans="1:37" x14ac:dyDescent="0.25">
      <c r="A3" s="8"/>
      <c r="B3" s="12"/>
      <c r="C3" s="12"/>
      <c r="G3" s="12"/>
      <c r="N3" s="12"/>
      <c r="O3" s="12"/>
      <c r="R3" s="12"/>
      <c r="S3" s="12"/>
      <c r="U3" s="12"/>
      <c r="V3" s="12"/>
      <c r="W3" s="12"/>
      <c r="Y3" s="12"/>
      <c r="Z3" s="12"/>
      <c r="AA3" s="12"/>
      <c r="AB3" s="12"/>
      <c r="AD3" s="12"/>
      <c r="AE3" s="12"/>
      <c r="AF3" s="12"/>
      <c r="AK3" s="12" t="s">
        <v>142</v>
      </c>
    </row>
    <row r="4" spans="1:37" x14ac:dyDescent="0.25">
      <c r="A4" s="240" t="s">
        <v>15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</row>
    <row r="5" spans="1:37" x14ac:dyDescent="0.25">
      <c r="A5" s="242"/>
      <c r="B5" s="231" t="s">
        <v>89</v>
      </c>
      <c r="C5" s="231" t="s">
        <v>90</v>
      </c>
      <c r="D5" s="231" t="s">
        <v>88</v>
      </c>
      <c r="E5" s="231" t="s">
        <v>149</v>
      </c>
      <c r="F5" s="231" t="s">
        <v>89</v>
      </c>
      <c r="G5" s="231" t="s">
        <v>90</v>
      </c>
      <c r="H5" s="231" t="s">
        <v>88</v>
      </c>
      <c r="I5" s="231" t="s">
        <v>149</v>
      </c>
      <c r="J5" s="231" t="s">
        <v>89</v>
      </c>
      <c r="K5" s="231" t="s">
        <v>90</v>
      </c>
      <c r="L5" s="231" t="s">
        <v>88</v>
      </c>
      <c r="M5" s="231" t="s">
        <v>149</v>
      </c>
      <c r="N5" s="231" t="s">
        <v>89</v>
      </c>
      <c r="O5" s="231" t="s">
        <v>90</v>
      </c>
      <c r="P5" s="231" t="s">
        <v>88</v>
      </c>
      <c r="Q5" s="231" t="s">
        <v>149</v>
      </c>
      <c r="R5" s="231" t="s">
        <v>89</v>
      </c>
      <c r="S5" s="231" t="s">
        <v>90</v>
      </c>
      <c r="T5" s="231" t="s">
        <v>88</v>
      </c>
      <c r="U5" s="231" t="s">
        <v>149</v>
      </c>
      <c r="V5" s="231" t="s">
        <v>89</v>
      </c>
      <c r="W5" s="231" t="s">
        <v>90</v>
      </c>
      <c r="X5" s="231" t="s">
        <v>88</v>
      </c>
      <c r="Y5" s="231" t="s">
        <v>149</v>
      </c>
      <c r="Z5" s="231" t="s">
        <v>89</v>
      </c>
      <c r="AA5" s="231" t="s">
        <v>90</v>
      </c>
      <c r="AB5" s="231" t="s">
        <v>88</v>
      </c>
      <c r="AC5" s="231" t="s">
        <v>149</v>
      </c>
      <c r="AD5" s="231" t="s">
        <v>89</v>
      </c>
      <c r="AE5" s="231" t="s">
        <v>90</v>
      </c>
      <c r="AF5" s="231" t="s">
        <v>88</v>
      </c>
      <c r="AG5" s="231" t="s">
        <v>149</v>
      </c>
      <c r="AH5" s="231" t="s">
        <v>89</v>
      </c>
      <c r="AI5" s="231" t="s">
        <v>90</v>
      </c>
      <c r="AJ5" s="231" t="s">
        <v>88</v>
      </c>
      <c r="AK5" s="231" t="s">
        <v>149</v>
      </c>
    </row>
    <row r="6" spans="1:37" x14ac:dyDescent="0.25">
      <c r="A6" s="243"/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</row>
    <row r="7" spans="1:37" x14ac:dyDescent="0.25">
      <c r="A7" s="120"/>
      <c r="B7" s="122">
        <v>2017</v>
      </c>
      <c r="C7" s="122">
        <v>2017</v>
      </c>
      <c r="D7" s="122">
        <v>2017</v>
      </c>
      <c r="E7" s="122">
        <v>2017</v>
      </c>
      <c r="F7" s="122">
        <v>2018</v>
      </c>
      <c r="G7" s="122">
        <v>2018</v>
      </c>
      <c r="H7" s="122">
        <v>2018</v>
      </c>
      <c r="I7" s="122">
        <v>2018</v>
      </c>
      <c r="J7" s="122">
        <v>2019</v>
      </c>
      <c r="K7" s="122">
        <v>2019</v>
      </c>
      <c r="L7" s="122">
        <v>2019</v>
      </c>
      <c r="M7" s="122">
        <v>2019</v>
      </c>
      <c r="N7" s="122">
        <v>2020</v>
      </c>
      <c r="O7" s="122">
        <v>2020</v>
      </c>
      <c r="P7" s="122">
        <v>2020</v>
      </c>
      <c r="Q7" s="122">
        <v>2020</v>
      </c>
      <c r="R7" s="122">
        <v>2021</v>
      </c>
      <c r="S7" s="122">
        <v>2021</v>
      </c>
      <c r="T7" s="122">
        <v>2021</v>
      </c>
      <c r="U7" s="122">
        <v>2021</v>
      </c>
      <c r="V7" s="122">
        <v>2022</v>
      </c>
      <c r="W7" s="122">
        <v>2022</v>
      </c>
      <c r="X7" s="122">
        <v>2022</v>
      </c>
      <c r="Y7" s="122">
        <v>2022</v>
      </c>
      <c r="Z7" s="122">
        <v>2023</v>
      </c>
      <c r="AA7" s="122">
        <v>2023</v>
      </c>
      <c r="AB7" s="122">
        <v>2023</v>
      </c>
      <c r="AC7" s="122">
        <v>2023</v>
      </c>
      <c r="AD7" s="122">
        <v>2024</v>
      </c>
      <c r="AE7" s="122">
        <v>2024</v>
      </c>
      <c r="AF7" s="122">
        <v>2024</v>
      </c>
      <c r="AG7" s="122">
        <v>2024</v>
      </c>
      <c r="AH7" s="122">
        <v>2025</v>
      </c>
      <c r="AI7" s="122">
        <v>2025</v>
      </c>
      <c r="AJ7" s="122">
        <v>2025</v>
      </c>
      <c r="AK7" s="122">
        <v>2025</v>
      </c>
    </row>
    <row r="8" spans="1:37" x14ac:dyDescent="0.25">
      <c r="A8" s="120" t="s">
        <v>39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</row>
    <row r="9" spans="1:37" x14ac:dyDescent="0.25">
      <c r="A9" s="119" t="s">
        <v>40</v>
      </c>
      <c r="B9" s="124">
        <v>45351.150249999999</v>
      </c>
      <c r="C9" s="124">
        <v>51879.526079999996</v>
      </c>
      <c r="D9" s="124">
        <v>43474.434890000004</v>
      </c>
      <c r="E9" s="124">
        <v>53471.413749999992</v>
      </c>
      <c r="F9" s="124">
        <v>44695.24525</v>
      </c>
      <c r="G9" s="124">
        <v>52804.49295</v>
      </c>
      <c r="H9" s="124">
        <v>50982.235000000001</v>
      </c>
      <c r="I9" s="124">
        <v>53804.234909999999</v>
      </c>
      <c r="J9" s="124">
        <v>47756.106850000004</v>
      </c>
      <c r="K9" s="124">
        <v>54500.242800000007</v>
      </c>
      <c r="L9" s="124">
        <v>53715.591220000002</v>
      </c>
      <c r="M9" s="124">
        <v>57907.111370000006</v>
      </c>
      <c r="N9" s="124">
        <v>54761.18507</v>
      </c>
      <c r="O9" s="124">
        <v>51343.301039999998</v>
      </c>
      <c r="P9" s="124">
        <v>56936.67884</v>
      </c>
      <c r="Q9" s="124">
        <v>68303.861669999998</v>
      </c>
      <c r="R9" s="124">
        <v>64258.534379999997</v>
      </c>
      <c r="S9" s="124">
        <v>72455.847909999997</v>
      </c>
      <c r="T9" s="124">
        <v>56786.031950000004</v>
      </c>
      <c r="U9" s="124">
        <v>59186.375919999999</v>
      </c>
      <c r="V9" s="124">
        <v>62004.50088</v>
      </c>
      <c r="W9" s="124">
        <v>68950.797250000003</v>
      </c>
      <c r="X9" s="124">
        <v>65964.148990000002</v>
      </c>
      <c r="Y9" s="124">
        <v>78545.392330000002</v>
      </c>
      <c r="Z9" s="124">
        <v>71345.979069999987</v>
      </c>
      <c r="AA9" s="124">
        <v>77521.623090000008</v>
      </c>
      <c r="AB9" s="124">
        <v>69515.473859999998</v>
      </c>
      <c r="AC9" s="124">
        <v>73915.466400000005</v>
      </c>
      <c r="AD9" s="124">
        <v>71455.471579999998</v>
      </c>
      <c r="AE9" s="124">
        <v>85449.330140000005</v>
      </c>
      <c r="AF9" s="124">
        <v>75673.969590000008</v>
      </c>
      <c r="AG9" s="124">
        <v>81685.5677</v>
      </c>
      <c r="AH9" s="214">
        <v>90279.964200000002</v>
      </c>
      <c r="AI9" s="214">
        <v>69853.171270000006</v>
      </c>
      <c r="AJ9" s="214">
        <v>85327.007210000011</v>
      </c>
      <c r="AK9" s="214">
        <v>55592.190710000003</v>
      </c>
    </row>
    <row r="10" spans="1:37" x14ac:dyDescent="0.25">
      <c r="A10" s="119" t="s">
        <v>41</v>
      </c>
      <c r="B10" s="124">
        <v>3547.7959800000003</v>
      </c>
      <c r="C10" s="124">
        <v>4316.3157499999998</v>
      </c>
      <c r="D10" s="124">
        <v>2689.2722300000005</v>
      </c>
      <c r="E10" s="124">
        <v>9013.5432200000014</v>
      </c>
      <c r="F10" s="124">
        <v>4052.52468</v>
      </c>
      <c r="G10" s="124">
        <v>3746.9919199999999</v>
      </c>
      <c r="H10" s="124">
        <v>4944.7302199999995</v>
      </c>
      <c r="I10" s="124">
        <v>2793.9195800000002</v>
      </c>
      <c r="J10" s="124">
        <v>3370.0130899999999</v>
      </c>
      <c r="K10" s="124">
        <v>3075.5935499999996</v>
      </c>
      <c r="L10" s="124">
        <v>3099.0689299999999</v>
      </c>
      <c r="M10" s="124">
        <v>5342.5755099999997</v>
      </c>
      <c r="N10" s="124">
        <v>2822.7149299999996</v>
      </c>
      <c r="O10" s="124">
        <v>2116.1705299999999</v>
      </c>
      <c r="P10" s="124">
        <v>1191.8131600000002</v>
      </c>
      <c r="Q10" s="124">
        <v>1799.89553</v>
      </c>
      <c r="R10" s="124">
        <v>2754.5980099999997</v>
      </c>
      <c r="S10" s="124">
        <v>3659.06873</v>
      </c>
      <c r="T10" s="124">
        <v>2678.8577999999998</v>
      </c>
      <c r="U10" s="124">
        <v>5118.926300000001</v>
      </c>
      <c r="V10" s="124">
        <v>5497.9580500000011</v>
      </c>
      <c r="W10" s="124">
        <v>5899.2989900000002</v>
      </c>
      <c r="X10" s="124">
        <v>4831.5515400000004</v>
      </c>
      <c r="Y10" s="124">
        <v>5319.2715199999993</v>
      </c>
      <c r="Z10" s="124">
        <v>5667.4544699999997</v>
      </c>
      <c r="AA10" s="124">
        <v>3688.5273899999997</v>
      </c>
      <c r="AB10" s="124">
        <v>5369.5067099999997</v>
      </c>
      <c r="AC10" s="124">
        <v>6945.1476500000008</v>
      </c>
      <c r="AD10" s="124">
        <v>7025.0490199999995</v>
      </c>
      <c r="AE10" s="124">
        <v>11056.346810000001</v>
      </c>
      <c r="AF10" s="124">
        <v>8393.7512199999983</v>
      </c>
      <c r="AG10" s="124">
        <v>8381.5813400000006</v>
      </c>
      <c r="AH10" s="214">
        <v>9620.0327800000014</v>
      </c>
      <c r="AI10" s="214">
        <v>8222.7163700000001</v>
      </c>
      <c r="AJ10" s="214">
        <v>8624.2296200000019</v>
      </c>
      <c r="AK10" s="214">
        <v>3289.0972000000002</v>
      </c>
    </row>
    <row r="11" spans="1:37" x14ac:dyDescent="0.25">
      <c r="A11" s="119" t="s">
        <v>42</v>
      </c>
      <c r="B11" s="124">
        <v>11857.744309999998</v>
      </c>
      <c r="C11" s="124">
        <v>11784.9946</v>
      </c>
      <c r="D11" s="124">
        <v>14458.287370000002</v>
      </c>
      <c r="E11" s="124">
        <v>18170.523659999999</v>
      </c>
      <c r="F11" s="124">
        <v>13432.832339999999</v>
      </c>
      <c r="G11" s="124">
        <v>14186.292589999999</v>
      </c>
      <c r="H11" s="124">
        <v>13307.624620000001</v>
      </c>
      <c r="I11" s="124">
        <v>15549.339579999998</v>
      </c>
      <c r="J11" s="124">
        <v>11542.06601</v>
      </c>
      <c r="K11" s="124">
        <v>12843.552</v>
      </c>
      <c r="L11" s="124">
        <v>16719.195030000003</v>
      </c>
      <c r="M11" s="124">
        <v>19673.69427</v>
      </c>
      <c r="N11" s="124">
        <v>12228.612859999999</v>
      </c>
      <c r="O11" s="124">
        <v>7273.6871700000002</v>
      </c>
      <c r="P11" s="124">
        <v>8835.2270100000005</v>
      </c>
      <c r="Q11" s="124">
        <v>13939.167919999998</v>
      </c>
      <c r="R11" s="124">
        <v>12752.64575</v>
      </c>
      <c r="S11" s="124">
        <v>11716.048260000001</v>
      </c>
      <c r="T11" s="124">
        <v>12712.909509999999</v>
      </c>
      <c r="U11" s="124">
        <v>19967.265530000001</v>
      </c>
      <c r="V11" s="124">
        <v>15143.12933</v>
      </c>
      <c r="W11" s="124">
        <v>19478.669530000003</v>
      </c>
      <c r="X11" s="124">
        <v>17628.563160000002</v>
      </c>
      <c r="Y11" s="124">
        <v>26425.404310000002</v>
      </c>
      <c r="Z11" s="124">
        <v>17061.360980000001</v>
      </c>
      <c r="AA11" s="124">
        <v>19391.223810000003</v>
      </c>
      <c r="AB11" s="124">
        <v>22640.046859999999</v>
      </c>
      <c r="AC11" s="124">
        <v>22468.419239999999</v>
      </c>
      <c r="AD11" s="124">
        <v>15907.06774</v>
      </c>
      <c r="AE11" s="124">
        <v>21812.351559999999</v>
      </c>
      <c r="AF11" s="124">
        <v>22593.208600000002</v>
      </c>
      <c r="AG11" s="124">
        <v>25326.136909999997</v>
      </c>
      <c r="AH11" s="214">
        <v>17311.020700000001</v>
      </c>
      <c r="AI11" s="214">
        <v>18962.12888</v>
      </c>
      <c r="AJ11" s="214">
        <v>21572.318580000003</v>
      </c>
      <c r="AK11" s="214">
        <v>13558.590460000001</v>
      </c>
    </row>
    <row r="12" spans="1:37" x14ac:dyDescent="0.25">
      <c r="A12" s="119" t="s">
        <v>43</v>
      </c>
      <c r="B12" s="124">
        <v>14819.982099999999</v>
      </c>
      <c r="C12" s="124">
        <v>15728.30373</v>
      </c>
      <c r="D12" s="124">
        <v>14008.590320000001</v>
      </c>
      <c r="E12" s="124">
        <v>17306.434020000001</v>
      </c>
      <c r="F12" s="124">
        <v>12659.860919999999</v>
      </c>
      <c r="G12" s="124">
        <v>14183.838949999999</v>
      </c>
      <c r="H12" s="124">
        <v>13344.302589999999</v>
      </c>
      <c r="I12" s="124">
        <v>15168.988519999999</v>
      </c>
      <c r="J12" s="124">
        <v>12915.125610000001</v>
      </c>
      <c r="K12" s="124">
        <v>15292.375399999999</v>
      </c>
      <c r="L12" s="124">
        <v>14358.084480000001</v>
      </c>
      <c r="M12" s="124">
        <v>16209.840789999998</v>
      </c>
      <c r="N12" s="124">
        <v>12788.75836</v>
      </c>
      <c r="O12" s="124">
        <v>8960.7763300000006</v>
      </c>
      <c r="P12" s="124">
        <v>12124.479459999999</v>
      </c>
      <c r="Q12" s="124">
        <v>15470.33596</v>
      </c>
      <c r="R12" s="124">
        <v>14297.288329999999</v>
      </c>
      <c r="S12" s="124">
        <v>14263.819219999999</v>
      </c>
      <c r="T12" s="124">
        <v>15983.814130000002</v>
      </c>
      <c r="U12" s="124">
        <v>24913.100280000002</v>
      </c>
      <c r="V12" s="124">
        <v>18440.667679999999</v>
      </c>
      <c r="W12" s="124">
        <v>22161.59965</v>
      </c>
      <c r="X12" s="124">
        <v>19399.974240000003</v>
      </c>
      <c r="Y12" s="124">
        <v>28127.47352</v>
      </c>
      <c r="Z12" s="124">
        <v>19515.22957</v>
      </c>
      <c r="AA12" s="214">
        <v>21553.867569999999</v>
      </c>
      <c r="AB12" s="124">
        <v>21422.691179999998</v>
      </c>
      <c r="AC12" s="124">
        <v>26411.841469999999</v>
      </c>
      <c r="AD12" s="124">
        <v>19484.828420000002</v>
      </c>
      <c r="AE12" s="124">
        <v>20840.665239999998</v>
      </c>
      <c r="AF12" s="124">
        <v>20904.77188</v>
      </c>
      <c r="AG12" s="124">
        <v>27716.78729</v>
      </c>
      <c r="AH12" s="214">
        <v>19996.775530000003</v>
      </c>
      <c r="AI12" s="214">
        <v>21225.809079999999</v>
      </c>
      <c r="AJ12" s="214">
        <v>22990.771169999996</v>
      </c>
      <c r="AK12" s="214">
        <v>19371.396519999998</v>
      </c>
    </row>
    <row r="13" spans="1:37" x14ac:dyDescent="0.25">
      <c r="A13" s="119" t="s">
        <v>44</v>
      </c>
      <c r="B13" s="124">
        <v>26470.154579999999</v>
      </c>
      <c r="C13" s="124">
        <v>30032.701369999999</v>
      </c>
      <c r="D13" s="124">
        <v>28778.206560000002</v>
      </c>
      <c r="E13" s="124">
        <v>27011.542020000001</v>
      </c>
      <c r="F13" s="124">
        <v>22821.27564</v>
      </c>
      <c r="G13" s="124">
        <v>25873.219580000001</v>
      </c>
      <c r="H13" s="124">
        <v>27947.681949999998</v>
      </c>
      <c r="I13" s="124">
        <v>23519.790860000001</v>
      </c>
      <c r="J13" s="124">
        <v>20868.225930000001</v>
      </c>
      <c r="K13" s="124">
        <v>26958.54464</v>
      </c>
      <c r="L13" s="124">
        <v>25248.360699999997</v>
      </c>
      <c r="M13" s="124">
        <v>26458.386289999999</v>
      </c>
      <c r="N13" s="124">
        <v>23439.844280000001</v>
      </c>
      <c r="O13" s="124">
        <v>20426.517899999999</v>
      </c>
      <c r="P13" s="124">
        <v>31190.676909999995</v>
      </c>
      <c r="Q13" s="124">
        <v>27162.406289999999</v>
      </c>
      <c r="R13" s="124">
        <v>26193.973999999998</v>
      </c>
      <c r="S13" s="124">
        <v>24816.783789999998</v>
      </c>
      <c r="T13" s="124">
        <v>27670.029649999997</v>
      </c>
      <c r="U13" s="124">
        <v>32819.412779999999</v>
      </c>
      <c r="V13" s="124">
        <v>28541.928509999998</v>
      </c>
      <c r="W13" s="124">
        <v>31837.780629999994</v>
      </c>
      <c r="X13" s="124">
        <v>31638.53068</v>
      </c>
      <c r="Y13" s="124">
        <v>42562.871870000003</v>
      </c>
      <c r="Z13" s="124">
        <v>30324.288829999998</v>
      </c>
      <c r="AA13" s="124">
        <v>31399.339700000004</v>
      </c>
      <c r="AB13" s="124">
        <v>37058.821900000003</v>
      </c>
      <c r="AC13" s="124">
        <v>36211.39417</v>
      </c>
      <c r="AD13" s="124">
        <v>32786.577749999997</v>
      </c>
      <c r="AE13" s="124">
        <v>35296.036229999998</v>
      </c>
      <c r="AF13" s="124">
        <v>33752.014230000001</v>
      </c>
      <c r="AG13" s="124">
        <v>36916.235930000003</v>
      </c>
      <c r="AH13" s="214">
        <v>34902.36995</v>
      </c>
      <c r="AI13" s="214">
        <v>31873.511079999997</v>
      </c>
      <c r="AJ13" s="214">
        <v>35281.596789999996</v>
      </c>
      <c r="AK13" s="214">
        <v>23821.9588</v>
      </c>
    </row>
    <row r="14" spans="1:37" x14ac:dyDescent="0.25">
      <c r="A14" s="120" t="s">
        <v>45</v>
      </c>
      <c r="B14" s="124"/>
      <c r="C14" s="124"/>
      <c r="D14" s="124">
        <v>0</v>
      </c>
      <c r="E14" s="124">
        <v>0</v>
      </c>
      <c r="F14" s="124">
        <v>0</v>
      </c>
      <c r="G14" s="124">
        <v>0</v>
      </c>
      <c r="H14" s="124">
        <v>0</v>
      </c>
      <c r="I14" s="124">
        <v>0</v>
      </c>
      <c r="J14" s="124">
        <v>0</v>
      </c>
      <c r="K14" s="124">
        <v>0</v>
      </c>
      <c r="L14" s="124">
        <v>0</v>
      </c>
      <c r="M14" s="124">
        <v>0</v>
      </c>
      <c r="N14" s="124">
        <v>0</v>
      </c>
      <c r="O14" s="124">
        <v>0</v>
      </c>
      <c r="P14" s="124">
        <v>0</v>
      </c>
      <c r="Q14" s="124">
        <v>0</v>
      </c>
      <c r="R14" s="124">
        <v>0</v>
      </c>
      <c r="S14" s="124">
        <v>0</v>
      </c>
      <c r="T14" s="124">
        <v>0</v>
      </c>
      <c r="U14" s="124">
        <v>0</v>
      </c>
      <c r="V14" s="124">
        <v>0</v>
      </c>
      <c r="W14" s="124">
        <v>0</v>
      </c>
      <c r="X14" s="124">
        <v>0</v>
      </c>
      <c r="Y14" s="124">
        <v>0</v>
      </c>
      <c r="Z14" s="124">
        <v>0</v>
      </c>
      <c r="AA14" s="124">
        <v>0</v>
      </c>
      <c r="AB14" s="124">
        <v>0</v>
      </c>
      <c r="AC14" s="124">
        <v>0</v>
      </c>
      <c r="AD14" s="124">
        <v>0</v>
      </c>
      <c r="AE14" s="124">
        <v>0</v>
      </c>
      <c r="AF14" s="124">
        <v>0</v>
      </c>
      <c r="AG14" s="124">
        <v>0</v>
      </c>
      <c r="AH14" s="214">
        <v>0</v>
      </c>
      <c r="AI14" s="214">
        <v>0</v>
      </c>
      <c r="AJ14" s="214">
        <v>0</v>
      </c>
      <c r="AK14" s="214">
        <v>0</v>
      </c>
    </row>
    <row r="15" spans="1:37" x14ac:dyDescent="0.25">
      <c r="A15" s="119" t="s">
        <v>46</v>
      </c>
      <c r="B15" s="124">
        <v>7683.3420299999989</v>
      </c>
      <c r="C15" s="124">
        <v>6140.6280900000002</v>
      </c>
      <c r="D15" s="124">
        <v>5569.1414000000004</v>
      </c>
      <c r="E15" s="124">
        <v>6842.0817900000002</v>
      </c>
      <c r="F15" s="124">
        <v>6293.1178099999997</v>
      </c>
      <c r="G15" s="124">
        <v>5852.5067199999994</v>
      </c>
      <c r="H15" s="124">
        <v>4850.1657699999996</v>
      </c>
      <c r="I15" s="124">
        <v>6664.08385</v>
      </c>
      <c r="J15" s="124">
        <v>7069.4252099999994</v>
      </c>
      <c r="K15" s="124">
        <v>6345.7301899999993</v>
      </c>
      <c r="L15" s="124">
        <v>6240.9017699999995</v>
      </c>
      <c r="M15" s="124">
        <v>6399.3323199999995</v>
      </c>
      <c r="N15" s="124">
        <v>5526.4507599999997</v>
      </c>
      <c r="O15" s="124">
        <v>5701.6587299999992</v>
      </c>
      <c r="P15" s="124">
        <v>6662.1165799999999</v>
      </c>
      <c r="Q15" s="124">
        <v>5489.1118200000001</v>
      </c>
      <c r="R15" s="124">
        <v>6772.6277099999988</v>
      </c>
      <c r="S15" s="124">
        <v>6054.850550000001</v>
      </c>
      <c r="T15" s="124">
        <v>4934.5025900000001</v>
      </c>
      <c r="U15" s="124">
        <v>6345.1365900000001</v>
      </c>
      <c r="V15" s="124">
        <v>7546.5184300000001</v>
      </c>
      <c r="W15" s="124">
        <v>8359.6202400000002</v>
      </c>
      <c r="X15" s="124">
        <v>7714.1711699999996</v>
      </c>
      <c r="Y15" s="124">
        <v>8911.4666400000006</v>
      </c>
      <c r="Z15" s="124">
        <v>9552.9318599999988</v>
      </c>
      <c r="AA15" s="124">
        <v>5959.0028899999998</v>
      </c>
      <c r="AB15" s="124">
        <v>7384.6846500000001</v>
      </c>
      <c r="AC15" s="124">
        <v>8128.96558</v>
      </c>
      <c r="AD15" s="124">
        <v>10503.37471</v>
      </c>
      <c r="AE15" s="124">
        <v>11175.790919999999</v>
      </c>
      <c r="AF15" s="124">
        <v>9197.2483200000006</v>
      </c>
      <c r="AG15" s="124">
        <v>11004.41152</v>
      </c>
      <c r="AH15" s="214">
        <v>9449.6075099999998</v>
      </c>
      <c r="AI15" s="214">
        <v>9808.5747300000003</v>
      </c>
      <c r="AJ15" s="214">
        <v>10652.91195</v>
      </c>
      <c r="AK15" s="214">
        <v>6245.6572900000001</v>
      </c>
    </row>
    <row r="16" spans="1:37" x14ac:dyDescent="0.25">
      <c r="A16" s="119" t="s">
        <v>47</v>
      </c>
      <c r="B16" s="124">
        <v>34658.151300000005</v>
      </c>
      <c r="C16" s="124">
        <v>32488.816085000002</v>
      </c>
      <c r="D16" s="124">
        <v>37516.807938999998</v>
      </c>
      <c r="E16" s="124">
        <v>33558.367012999995</v>
      </c>
      <c r="F16" s="124">
        <v>39977.265962999998</v>
      </c>
      <c r="G16" s="124">
        <v>45494.312712999999</v>
      </c>
      <c r="H16" s="124">
        <v>39529.663943000007</v>
      </c>
      <c r="I16" s="124">
        <v>52746.800572</v>
      </c>
      <c r="J16" s="124">
        <v>44815.00849</v>
      </c>
      <c r="K16" s="124">
        <v>52345.475394000001</v>
      </c>
      <c r="L16" s="124">
        <v>48786.467438000007</v>
      </c>
      <c r="M16" s="124">
        <v>46052.160371999998</v>
      </c>
      <c r="N16" s="124">
        <v>46233.172284</v>
      </c>
      <c r="O16" s="124">
        <v>17509.227292</v>
      </c>
      <c r="P16" s="124">
        <v>13626.068228</v>
      </c>
      <c r="Q16" s="124">
        <v>24556.459766</v>
      </c>
      <c r="R16" s="124">
        <v>31026.363002999999</v>
      </c>
      <c r="S16" s="124">
        <v>37007.326034000005</v>
      </c>
      <c r="T16" s="124">
        <v>44177.254520000002</v>
      </c>
      <c r="U16" s="124">
        <v>52469.556831000002</v>
      </c>
      <c r="V16" s="124">
        <v>58511.889794000002</v>
      </c>
      <c r="W16" s="124">
        <v>91582.936078999992</v>
      </c>
      <c r="X16" s="124">
        <v>67774.662587000013</v>
      </c>
      <c r="Y16" s="124">
        <v>59985.981754999993</v>
      </c>
      <c r="Z16" s="124">
        <v>57192.619527000003</v>
      </c>
      <c r="AA16" s="124">
        <v>57632.465267000007</v>
      </c>
      <c r="AB16" s="124">
        <v>66623.831265000001</v>
      </c>
      <c r="AC16" s="124">
        <v>60556.874871999993</v>
      </c>
      <c r="AD16" s="124">
        <v>68099.546008000005</v>
      </c>
      <c r="AE16" s="124">
        <v>83481.520509000009</v>
      </c>
      <c r="AF16" s="124">
        <v>57989.208612000002</v>
      </c>
      <c r="AG16" s="124">
        <v>55968.247031000006</v>
      </c>
      <c r="AH16" s="214">
        <v>63256.931264999999</v>
      </c>
      <c r="AI16" s="214">
        <v>76022.240596000003</v>
      </c>
      <c r="AJ16" s="214">
        <v>57965.825796999998</v>
      </c>
      <c r="AK16" s="214">
        <v>50139.671133000003</v>
      </c>
    </row>
    <row r="17" spans="1:37" x14ac:dyDescent="0.25">
      <c r="A17" s="119" t="s">
        <v>48</v>
      </c>
      <c r="B17" s="124">
        <v>25488.69931</v>
      </c>
      <c r="C17" s="124">
        <v>23998.475780000001</v>
      </c>
      <c r="D17" s="124">
        <v>24773.009990000002</v>
      </c>
      <c r="E17" s="124">
        <v>27645.565890000002</v>
      </c>
      <c r="F17" s="124">
        <v>25267.147789999999</v>
      </c>
      <c r="G17" s="124">
        <v>25706.056310000004</v>
      </c>
      <c r="H17" s="124">
        <v>27141.666310000004</v>
      </c>
      <c r="I17" s="124">
        <v>22266.568609999998</v>
      </c>
      <c r="J17" s="124">
        <v>25020.402100000003</v>
      </c>
      <c r="K17" s="124">
        <v>26901.597740000001</v>
      </c>
      <c r="L17" s="124">
        <v>26275.996259999996</v>
      </c>
      <c r="M17" s="124">
        <v>29640.32445</v>
      </c>
      <c r="N17" s="124">
        <v>26552.028849999999</v>
      </c>
      <c r="O17" s="124">
        <v>16621.425999999999</v>
      </c>
      <c r="P17" s="124">
        <v>32060.664780000003</v>
      </c>
      <c r="Q17" s="124">
        <v>20841.130969999998</v>
      </c>
      <c r="R17" s="124">
        <v>23661.565240000004</v>
      </c>
      <c r="S17" s="124">
        <v>28678.928629999999</v>
      </c>
      <c r="T17" s="124">
        <v>27751.322809999998</v>
      </c>
      <c r="U17" s="124">
        <v>34446.327170000004</v>
      </c>
      <c r="V17" s="124">
        <v>35567.090779999999</v>
      </c>
      <c r="W17" s="124">
        <v>41006.74811</v>
      </c>
      <c r="X17" s="124">
        <v>31791.952579999997</v>
      </c>
      <c r="Y17" s="124">
        <v>42123.454680000003</v>
      </c>
      <c r="Z17" s="124">
        <v>36066.548219999997</v>
      </c>
      <c r="AA17" s="124">
        <v>37143.979400000004</v>
      </c>
      <c r="AB17" s="124">
        <v>42700.355879999996</v>
      </c>
      <c r="AC17" s="124">
        <v>36332.723159999994</v>
      </c>
      <c r="AD17" s="124">
        <v>59116.687389999999</v>
      </c>
      <c r="AE17" s="124">
        <v>45211.075779999999</v>
      </c>
      <c r="AF17" s="124">
        <v>44293.947500000002</v>
      </c>
      <c r="AG17" s="124">
        <v>41899.037150000004</v>
      </c>
      <c r="AH17" s="214">
        <v>45697.247609999999</v>
      </c>
      <c r="AI17" s="214">
        <v>39807.375019999992</v>
      </c>
      <c r="AJ17" s="214">
        <v>46169.968719999997</v>
      </c>
      <c r="AK17" s="214">
        <v>23031.212769999998</v>
      </c>
    </row>
    <row r="18" spans="1:37" x14ac:dyDescent="0.25">
      <c r="A18" s="119" t="s">
        <v>49</v>
      </c>
      <c r="B18" s="124">
        <v>103430.02412999999</v>
      </c>
      <c r="C18" s="124">
        <v>113754.36402000001</v>
      </c>
      <c r="D18" s="124">
        <v>101664.62940000001</v>
      </c>
      <c r="E18" s="124">
        <v>104035.04292000001</v>
      </c>
      <c r="F18" s="124">
        <v>86906.79614000002</v>
      </c>
      <c r="G18" s="124">
        <v>118408.00507999999</v>
      </c>
      <c r="H18" s="124">
        <v>109277.63893</v>
      </c>
      <c r="I18" s="124">
        <v>114660.84100999999</v>
      </c>
      <c r="J18" s="124">
        <v>108106.07378000001</v>
      </c>
      <c r="K18" s="124">
        <v>114952.33421000002</v>
      </c>
      <c r="L18" s="124">
        <v>110618.92096999999</v>
      </c>
      <c r="M18" s="124">
        <v>115122.70331999999</v>
      </c>
      <c r="N18" s="124">
        <v>108667.04762</v>
      </c>
      <c r="O18" s="124">
        <v>86694.235790000006</v>
      </c>
      <c r="P18" s="124">
        <v>93570.756720000005</v>
      </c>
      <c r="Q18" s="124">
        <v>95599.827800000014</v>
      </c>
      <c r="R18" s="124">
        <v>112739.96643</v>
      </c>
      <c r="S18" s="124">
        <v>139779.00738999998</v>
      </c>
      <c r="T18" s="124">
        <v>151730.89293999999</v>
      </c>
      <c r="U18" s="124">
        <v>161635.70061</v>
      </c>
      <c r="V18" s="124">
        <v>153564.94464999999</v>
      </c>
      <c r="W18" s="124">
        <v>184556.04902999999</v>
      </c>
      <c r="X18" s="124">
        <v>168290.54604999998</v>
      </c>
      <c r="Y18" s="124">
        <v>179122.98524000001</v>
      </c>
      <c r="Z18" s="124">
        <v>162678.63763999997</v>
      </c>
      <c r="AA18" s="124">
        <v>169773.15127999999</v>
      </c>
      <c r="AB18" s="124">
        <v>167889.62331999998</v>
      </c>
      <c r="AC18" s="124">
        <v>159129.88668999998</v>
      </c>
      <c r="AD18" s="124">
        <v>163748.36790000001</v>
      </c>
      <c r="AE18" s="124">
        <v>182725.22593000002</v>
      </c>
      <c r="AF18" s="124">
        <v>169846.61605000001</v>
      </c>
      <c r="AG18" s="124">
        <v>174423.26655999999</v>
      </c>
      <c r="AH18" s="214">
        <v>164671.53460999997</v>
      </c>
      <c r="AI18" s="214">
        <v>184333.58288999999</v>
      </c>
      <c r="AJ18" s="214">
        <v>173446.82269</v>
      </c>
      <c r="AK18" s="214">
        <v>114448.20109999999</v>
      </c>
    </row>
    <row r="19" spans="1:37" x14ac:dyDescent="0.25">
      <c r="A19" s="120" t="s">
        <v>50</v>
      </c>
      <c r="B19" s="124"/>
      <c r="C19" s="124"/>
      <c r="D19" s="124">
        <v>0</v>
      </c>
      <c r="E19" s="124">
        <v>0</v>
      </c>
      <c r="F19" s="124">
        <v>0</v>
      </c>
      <c r="G19" s="124">
        <v>0</v>
      </c>
      <c r="H19" s="124">
        <v>0</v>
      </c>
      <c r="I19" s="124">
        <v>0</v>
      </c>
      <c r="J19" s="124">
        <v>0</v>
      </c>
      <c r="K19" s="124">
        <v>0</v>
      </c>
      <c r="L19" s="124">
        <v>0</v>
      </c>
      <c r="M19" s="124">
        <v>0</v>
      </c>
      <c r="N19" s="124">
        <v>0</v>
      </c>
      <c r="O19" s="124">
        <v>0</v>
      </c>
      <c r="P19" s="124">
        <v>0</v>
      </c>
      <c r="Q19" s="124">
        <v>0</v>
      </c>
      <c r="R19" s="124">
        <v>0</v>
      </c>
      <c r="S19" s="124">
        <v>0</v>
      </c>
      <c r="T19" s="124">
        <v>0</v>
      </c>
      <c r="U19" s="124">
        <v>0</v>
      </c>
      <c r="V19" s="124">
        <v>0</v>
      </c>
      <c r="W19" s="124">
        <v>0</v>
      </c>
      <c r="X19" s="124">
        <v>0</v>
      </c>
      <c r="Y19" s="124">
        <v>0</v>
      </c>
      <c r="Z19" s="124">
        <v>0</v>
      </c>
      <c r="AA19" s="124">
        <v>0</v>
      </c>
      <c r="AB19" s="124">
        <v>0</v>
      </c>
      <c r="AC19" s="124">
        <v>0</v>
      </c>
      <c r="AD19" s="124">
        <v>0</v>
      </c>
      <c r="AE19" s="124">
        <v>0</v>
      </c>
      <c r="AF19" s="124">
        <v>0</v>
      </c>
      <c r="AG19" s="124">
        <v>0</v>
      </c>
      <c r="AH19" s="214">
        <v>0</v>
      </c>
      <c r="AI19" s="214">
        <v>0</v>
      </c>
      <c r="AJ19" s="214">
        <v>0</v>
      </c>
      <c r="AK19" s="214">
        <v>0</v>
      </c>
    </row>
    <row r="20" spans="1:37" x14ac:dyDescent="0.25">
      <c r="A20" s="119" t="s">
        <v>51</v>
      </c>
      <c r="B20" s="124">
        <v>12388.18864</v>
      </c>
      <c r="C20" s="124">
        <v>9893.6322500000006</v>
      </c>
      <c r="D20" s="124">
        <v>11226.695659999999</v>
      </c>
      <c r="E20" s="124">
        <v>11412.435119999998</v>
      </c>
      <c r="F20" s="124">
        <v>11333.34187</v>
      </c>
      <c r="G20" s="124">
        <v>12236.482300000001</v>
      </c>
      <c r="H20" s="124">
        <v>21577.155850000003</v>
      </c>
      <c r="I20" s="124">
        <v>14591.244709999999</v>
      </c>
      <c r="J20" s="124">
        <v>14811.959129999999</v>
      </c>
      <c r="K20" s="124">
        <v>15456.20522</v>
      </c>
      <c r="L20" s="124">
        <v>10426.415220000001</v>
      </c>
      <c r="M20" s="124">
        <v>12299.13048</v>
      </c>
      <c r="N20" s="124">
        <v>19822.925060000001</v>
      </c>
      <c r="O20" s="124">
        <v>5748.5484699999997</v>
      </c>
      <c r="P20" s="124">
        <v>8889.9718000000012</v>
      </c>
      <c r="Q20" s="124">
        <v>4875.6387400000003</v>
      </c>
      <c r="R20" s="124">
        <v>9399.3226400000003</v>
      </c>
      <c r="S20" s="124">
        <v>8921.1217099999994</v>
      </c>
      <c r="T20" s="124">
        <v>9592.3866600000001</v>
      </c>
      <c r="U20" s="124">
        <v>15153.219810000001</v>
      </c>
      <c r="V20" s="124">
        <v>12095.9519</v>
      </c>
      <c r="W20" s="124">
        <v>21340.15338</v>
      </c>
      <c r="X20" s="124">
        <v>18425.986860000001</v>
      </c>
      <c r="Y20" s="124">
        <v>15581.66826</v>
      </c>
      <c r="Z20" s="124">
        <v>26769.28803</v>
      </c>
      <c r="AA20" s="124">
        <v>18560.040739999997</v>
      </c>
      <c r="AB20" s="124">
        <v>17207.41057</v>
      </c>
      <c r="AC20" s="124">
        <v>21282.191129999999</v>
      </c>
      <c r="AD20" s="124">
        <v>27026.433799999995</v>
      </c>
      <c r="AE20" s="124">
        <v>21313.533159999999</v>
      </c>
      <c r="AF20" s="124">
        <v>20473.280799999997</v>
      </c>
      <c r="AG20" s="124">
        <v>32221.141079999998</v>
      </c>
      <c r="AH20" s="214">
        <v>21945.547340000001</v>
      </c>
      <c r="AI20" s="214">
        <v>20734.056670000002</v>
      </c>
      <c r="AJ20" s="214">
        <v>46597.41691</v>
      </c>
      <c r="AK20" s="214">
        <v>16207.20249</v>
      </c>
    </row>
    <row r="21" spans="1:37" x14ac:dyDescent="0.25">
      <c r="A21" s="119" t="s">
        <v>52</v>
      </c>
      <c r="B21" s="124">
        <v>43654.516600000003</v>
      </c>
      <c r="C21" s="124">
        <v>49894.472750000001</v>
      </c>
      <c r="D21" s="124">
        <v>42073.444839999996</v>
      </c>
      <c r="E21" s="124">
        <v>48769.36249</v>
      </c>
      <c r="F21" s="124">
        <v>51538.942909999998</v>
      </c>
      <c r="G21" s="124">
        <v>48046.747109999997</v>
      </c>
      <c r="H21" s="124">
        <v>43900.869460000002</v>
      </c>
      <c r="I21" s="124">
        <v>46670.385089999996</v>
      </c>
      <c r="J21" s="124">
        <v>44713.988340000004</v>
      </c>
      <c r="K21" s="124">
        <v>40532.243480000005</v>
      </c>
      <c r="L21" s="124">
        <v>53297.915269999998</v>
      </c>
      <c r="M21" s="124">
        <v>58784.335890000002</v>
      </c>
      <c r="N21" s="124">
        <v>55571.772709999997</v>
      </c>
      <c r="O21" s="124">
        <v>27715.370709999999</v>
      </c>
      <c r="P21" s="124">
        <v>36496.68924</v>
      </c>
      <c r="Q21" s="124">
        <v>45753.505039999996</v>
      </c>
      <c r="R21" s="124">
        <v>48069.755429999997</v>
      </c>
      <c r="S21" s="124">
        <v>54870.993280000002</v>
      </c>
      <c r="T21" s="124">
        <v>72054.669569999998</v>
      </c>
      <c r="U21" s="124">
        <v>61491.467969999998</v>
      </c>
      <c r="V21" s="124">
        <v>69084.358420000004</v>
      </c>
      <c r="W21" s="124">
        <v>71260.03661000001</v>
      </c>
      <c r="X21" s="124">
        <v>70270.67009</v>
      </c>
      <c r="Y21" s="124">
        <v>76110.23262000001</v>
      </c>
      <c r="Z21" s="124">
        <v>60770.886650000008</v>
      </c>
      <c r="AA21" s="124">
        <v>67800.066890000002</v>
      </c>
      <c r="AB21" s="124">
        <v>84352.35351999999</v>
      </c>
      <c r="AC21" s="124">
        <v>76641.906099999993</v>
      </c>
      <c r="AD21" s="124">
        <v>113201.39801</v>
      </c>
      <c r="AE21" s="124">
        <v>86004.224269999992</v>
      </c>
      <c r="AF21" s="124">
        <v>85440.733030000003</v>
      </c>
      <c r="AG21" s="124">
        <v>88177.807610000003</v>
      </c>
      <c r="AH21" s="214">
        <v>83261.345860000001</v>
      </c>
      <c r="AI21" s="214">
        <v>95610.853099999993</v>
      </c>
      <c r="AJ21" s="214">
        <v>86548.40956</v>
      </c>
      <c r="AK21" s="214">
        <v>58464.456019999998</v>
      </c>
    </row>
    <row r="22" spans="1:37" x14ac:dyDescent="0.25">
      <c r="A22" s="120" t="s">
        <v>53</v>
      </c>
      <c r="B22" s="124"/>
      <c r="C22" s="124"/>
      <c r="D22" s="124">
        <v>0</v>
      </c>
      <c r="E22" s="124">
        <v>0</v>
      </c>
      <c r="F22" s="124">
        <v>0</v>
      </c>
      <c r="G22" s="124">
        <v>0</v>
      </c>
      <c r="H22" s="124">
        <v>0</v>
      </c>
      <c r="I22" s="124">
        <v>0</v>
      </c>
      <c r="J22" s="124">
        <v>0</v>
      </c>
      <c r="K22" s="124">
        <v>0</v>
      </c>
      <c r="L22" s="124">
        <v>0</v>
      </c>
      <c r="M22" s="124">
        <v>0</v>
      </c>
      <c r="N22" s="124">
        <v>0</v>
      </c>
      <c r="O22" s="124">
        <v>0</v>
      </c>
      <c r="P22" s="124">
        <v>0</v>
      </c>
      <c r="Q22" s="124">
        <v>0</v>
      </c>
      <c r="R22" s="124">
        <v>0</v>
      </c>
      <c r="S22" s="124">
        <v>0</v>
      </c>
      <c r="T22" s="124">
        <v>0</v>
      </c>
      <c r="U22" s="124">
        <v>0</v>
      </c>
      <c r="V22" s="124">
        <v>0</v>
      </c>
      <c r="W22" s="124">
        <v>0</v>
      </c>
      <c r="X22" s="124">
        <v>0</v>
      </c>
      <c r="Y22" s="124">
        <v>0</v>
      </c>
      <c r="Z22" s="124">
        <v>0</v>
      </c>
      <c r="AA22" s="124">
        <v>0</v>
      </c>
      <c r="AB22" s="124">
        <v>0</v>
      </c>
      <c r="AC22" s="124">
        <v>0</v>
      </c>
      <c r="AD22" s="124">
        <v>0</v>
      </c>
      <c r="AE22" s="124">
        <v>0</v>
      </c>
      <c r="AF22" s="124">
        <v>0</v>
      </c>
      <c r="AG22" s="124">
        <v>0</v>
      </c>
      <c r="AH22" s="214">
        <v>0</v>
      </c>
      <c r="AI22" s="214">
        <v>0</v>
      </c>
      <c r="AJ22" s="214">
        <v>0</v>
      </c>
      <c r="AK22" s="214">
        <v>0</v>
      </c>
    </row>
    <row r="23" spans="1:37" x14ac:dyDescent="0.25">
      <c r="A23" s="119" t="s">
        <v>54</v>
      </c>
      <c r="B23" s="124">
        <v>8326.5434299999997</v>
      </c>
      <c r="C23" s="124">
        <v>7878.4918499999994</v>
      </c>
      <c r="D23" s="124">
        <v>7273.9440200000008</v>
      </c>
      <c r="E23" s="124">
        <v>7522.5441099999998</v>
      </c>
      <c r="F23" s="124">
        <v>7478.767710000001</v>
      </c>
      <c r="G23" s="124">
        <v>7969.1752400000005</v>
      </c>
      <c r="H23" s="124">
        <v>8207.3270099999991</v>
      </c>
      <c r="I23" s="124">
        <v>7893.2359900000001</v>
      </c>
      <c r="J23" s="124">
        <v>7828.4251899999999</v>
      </c>
      <c r="K23" s="124">
        <v>7055.9195999999993</v>
      </c>
      <c r="L23" s="124">
        <v>7021.6042600000001</v>
      </c>
      <c r="M23" s="124">
        <v>8402.3496200000009</v>
      </c>
      <c r="N23" s="124">
        <v>7735.8393399999995</v>
      </c>
      <c r="O23" s="124">
        <v>2194.6508699999999</v>
      </c>
      <c r="P23" s="124">
        <v>3508.5398799999998</v>
      </c>
      <c r="Q23" s="124">
        <v>6025.4373399999995</v>
      </c>
      <c r="R23" s="124">
        <v>4045.67569</v>
      </c>
      <c r="S23" s="124">
        <v>4526.4845400000004</v>
      </c>
      <c r="T23" s="124">
        <v>6496.15092</v>
      </c>
      <c r="U23" s="124">
        <v>5974.7417999999998</v>
      </c>
      <c r="V23" s="124">
        <v>6657.3636099999994</v>
      </c>
      <c r="W23" s="124">
        <v>8798.1558700000005</v>
      </c>
      <c r="X23" s="124">
        <v>11050.393789999998</v>
      </c>
      <c r="Y23" s="124">
        <v>10429.047700000001</v>
      </c>
      <c r="Z23" s="124">
        <v>10567.97136</v>
      </c>
      <c r="AA23" s="124">
        <v>9580.4564600000012</v>
      </c>
      <c r="AB23" s="124">
        <v>10154.198329999999</v>
      </c>
      <c r="AC23" s="124">
        <v>11081.51138</v>
      </c>
      <c r="AD23" s="124">
        <v>10091.05227</v>
      </c>
      <c r="AE23" s="124">
        <v>9468.874679999999</v>
      </c>
      <c r="AF23" s="124">
        <v>11485.103640000001</v>
      </c>
      <c r="AG23" s="124">
        <v>12027.81919</v>
      </c>
      <c r="AH23" s="214">
        <v>13247.530939999997</v>
      </c>
      <c r="AI23" s="214">
        <v>13493.110789999999</v>
      </c>
      <c r="AJ23" s="214">
        <v>12860.079019999999</v>
      </c>
      <c r="AK23" s="214">
        <v>8506.2991300000012</v>
      </c>
    </row>
    <row r="24" spans="1:37" x14ac:dyDescent="0.25">
      <c r="A24" s="119" t="s">
        <v>55</v>
      </c>
      <c r="B24" s="124">
        <v>19669.357545999999</v>
      </c>
      <c r="C24" s="124">
        <v>20203.394004000002</v>
      </c>
      <c r="D24" s="124">
        <v>24900.106816999996</v>
      </c>
      <c r="E24" s="124">
        <v>18389.035623000003</v>
      </c>
      <c r="F24" s="124">
        <v>22973.956189999997</v>
      </c>
      <c r="G24" s="124">
        <v>29706.807104</v>
      </c>
      <c r="H24" s="124">
        <v>25160.347621000001</v>
      </c>
      <c r="I24" s="124">
        <v>25996.924653000002</v>
      </c>
      <c r="J24" s="124">
        <v>21918.018479999995</v>
      </c>
      <c r="K24" s="124">
        <v>27670.950052</v>
      </c>
      <c r="L24" s="124">
        <v>24243.701228000002</v>
      </c>
      <c r="M24" s="124">
        <v>28317.035468999999</v>
      </c>
      <c r="N24" s="124">
        <v>22115.629153999998</v>
      </c>
      <c r="O24" s="124">
        <v>7458.2906709999997</v>
      </c>
      <c r="P24" s="124">
        <v>14811.199953000001</v>
      </c>
      <c r="Q24" s="124">
        <v>14109.439331</v>
      </c>
      <c r="R24" s="124">
        <v>20707.264658</v>
      </c>
      <c r="S24" s="124">
        <v>15563.223386</v>
      </c>
      <c r="T24" s="124">
        <v>33211.586752999996</v>
      </c>
      <c r="U24" s="124">
        <v>33512.942825999999</v>
      </c>
      <c r="V24" s="124">
        <v>36186.588149999996</v>
      </c>
      <c r="W24" s="124">
        <v>51527.786923</v>
      </c>
      <c r="X24" s="124">
        <v>49406.268320000003</v>
      </c>
      <c r="Y24" s="124">
        <v>33257.449236</v>
      </c>
      <c r="Z24" s="124">
        <v>31562.627905000001</v>
      </c>
      <c r="AA24" s="124">
        <v>36115.189806000002</v>
      </c>
      <c r="AB24" s="124">
        <v>45706.611349999999</v>
      </c>
      <c r="AC24" s="124">
        <v>34215.750919999999</v>
      </c>
      <c r="AD24" s="124">
        <v>36064.002251000005</v>
      </c>
      <c r="AE24" s="124">
        <v>40823.431255999996</v>
      </c>
      <c r="AF24" s="124">
        <v>33045.369966999999</v>
      </c>
      <c r="AG24" s="124">
        <v>35628.789865999999</v>
      </c>
      <c r="AH24" s="214">
        <v>31327.061616999999</v>
      </c>
      <c r="AI24" s="214">
        <v>26706.878699999997</v>
      </c>
      <c r="AJ24" s="214">
        <v>32890.676611000003</v>
      </c>
      <c r="AK24" s="214">
        <v>21517.802163000004</v>
      </c>
    </row>
    <row r="25" spans="1:37" x14ac:dyDescent="0.25">
      <c r="A25" s="119" t="s">
        <v>153</v>
      </c>
      <c r="B25" s="124">
        <v>7956.5045300000002</v>
      </c>
      <c r="C25" s="124">
        <v>12701.713829999999</v>
      </c>
      <c r="D25" s="124">
        <v>7363.4110299999993</v>
      </c>
      <c r="E25" s="124">
        <v>13091.556929999999</v>
      </c>
      <c r="F25" s="124">
        <v>12943.079470000001</v>
      </c>
      <c r="G25" s="124">
        <v>8477.8023599999997</v>
      </c>
      <c r="H25" s="124">
        <v>8005.4446500000004</v>
      </c>
      <c r="I25" s="124">
        <v>9381.7074600000014</v>
      </c>
      <c r="J25" s="124">
        <v>7545.8909899999999</v>
      </c>
      <c r="K25" s="124">
        <v>11051.50167</v>
      </c>
      <c r="L25" s="124">
        <v>6959.6736899999996</v>
      </c>
      <c r="M25" s="124">
        <v>6311.8897399999996</v>
      </c>
      <c r="N25" s="124">
        <v>8712.3501500000002</v>
      </c>
      <c r="O25" s="124">
        <v>6975.39408</v>
      </c>
      <c r="P25" s="124">
        <v>8140.8924699999998</v>
      </c>
      <c r="Q25" s="124">
        <v>6511.3947200000002</v>
      </c>
      <c r="R25" s="124">
        <v>7730.2525800000003</v>
      </c>
      <c r="S25" s="124">
        <v>9865.6642300000003</v>
      </c>
      <c r="T25" s="124">
        <v>8209.944230000001</v>
      </c>
      <c r="U25" s="124">
        <v>9022.6209499999986</v>
      </c>
      <c r="V25" s="124">
        <v>11517.684019999999</v>
      </c>
      <c r="W25" s="124">
        <v>11842.097489999998</v>
      </c>
      <c r="X25" s="124">
        <v>8788.3644699999986</v>
      </c>
      <c r="Y25" s="124">
        <v>15805.538769999999</v>
      </c>
      <c r="Z25" s="124">
        <v>12402.987880000001</v>
      </c>
      <c r="AA25" s="124">
        <v>10317.846210000002</v>
      </c>
      <c r="AB25" s="124">
        <v>8396.9703800000007</v>
      </c>
      <c r="AC25" s="124">
        <v>7917.8961400000007</v>
      </c>
      <c r="AD25" s="124">
        <v>8701.0827800000006</v>
      </c>
      <c r="AE25" s="124">
        <v>8549.2249200000006</v>
      </c>
      <c r="AF25" s="124">
        <v>9469.7702499999996</v>
      </c>
      <c r="AG25" s="124">
        <v>6905.5539200000003</v>
      </c>
      <c r="AH25" s="214">
        <v>7898.7980199999993</v>
      </c>
      <c r="AI25" s="214">
        <v>7352.2782999999999</v>
      </c>
      <c r="AJ25" s="214">
        <v>7327.4549100000004</v>
      </c>
      <c r="AK25" s="214">
        <v>4023.3560699999998</v>
      </c>
    </row>
    <row r="26" spans="1:37" x14ac:dyDescent="0.25">
      <c r="A26" s="119" t="s">
        <v>56</v>
      </c>
      <c r="B26" s="124">
        <v>64031.266049999998</v>
      </c>
      <c r="C26" s="124">
        <v>70770.386339999997</v>
      </c>
      <c r="D26" s="124">
        <v>79877.629509999999</v>
      </c>
      <c r="E26" s="124">
        <v>92564.093250000005</v>
      </c>
      <c r="F26" s="124">
        <v>66045.249609999999</v>
      </c>
      <c r="G26" s="124">
        <v>79096.597330000004</v>
      </c>
      <c r="H26" s="124">
        <v>80737.568699999989</v>
      </c>
      <c r="I26" s="124">
        <v>98114.451319999993</v>
      </c>
      <c r="J26" s="124">
        <v>75609.30012</v>
      </c>
      <c r="K26" s="124">
        <v>69072.450629999992</v>
      </c>
      <c r="L26" s="124">
        <v>94560.12453999999</v>
      </c>
      <c r="M26" s="124">
        <v>90633.674319999991</v>
      </c>
      <c r="N26" s="124">
        <v>77551.614099999992</v>
      </c>
      <c r="O26" s="124">
        <v>41200.294600000008</v>
      </c>
      <c r="P26" s="124">
        <v>45668.243569999999</v>
      </c>
      <c r="Q26" s="124">
        <v>53327.470799999996</v>
      </c>
      <c r="R26" s="124">
        <v>60553.004890000004</v>
      </c>
      <c r="S26" s="124">
        <v>69364.672579999999</v>
      </c>
      <c r="T26" s="124">
        <v>78384.415670000002</v>
      </c>
      <c r="U26" s="124">
        <v>93959.427949999998</v>
      </c>
      <c r="V26" s="124">
        <v>109963.62665999999</v>
      </c>
      <c r="W26" s="124">
        <v>75790.220729999986</v>
      </c>
      <c r="X26" s="124">
        <v>91834.446219999998</v>
      </c>
      <c r="Y26" s="124">
        <v>155813.90672999999</v>
      </c>
      <c r="Z26" s="124">
        <v>88959.139169999995</v>
      </c>
      <c r="AA26" s="124">
        <v>79712.408299999996</v>
      </c>
      <c r="AB26" s="124">
        <v>97222.854569999996</v>
      </c>
      <c r="AC26" s="124">
        <v>103663.58925</v>
      </c>
      <c r="AD26" s="124">
        <v>75961.20259999999</v>
      </c>
      <c r="AE26" s="124">
        <v>92937.922200000001</v>
      </c>
      <c r="AF26" s="124">
        <v>84474.806840000005</v>
      </c>
      <c r="AG26" s="124">
        <v>102585.05361999998</v>
      </c>
      <c r="AH26" s="214">
        <v>78590.770380000002</v>
      </c>
      <c r="AI26" s="214">
        <v>68473.918529999981</v>
      </c>
      <c r="AJ26" s="214">
        <v>121219.04732000001</v>
      </c>
      <c r="AK26" s="214">
        <v>61873.23642999999</v>
      </c>
    </row>
    <row r="27" spans="1:37" x14ac:dyDescent="0.25">
      <c r="A27" s="119" t="s">
        <v>57</v>
      </c>
      <c r="B27" s="124">
        <v>1068.7671300000002</v>
      </c>
      <c r="C27" s="124">
        <v>754.59008999999992</v>
      </c>
      <c r="D27" s="124">
        <v>752.54093999999998</v>
      </c>
      <c r="E27" s="124">
        <v>937.06302999999991</v>
      </c>
      <c r="F27" s="124">
        <v>639.39672999999993</v>
      </c>
      <c r="G27" s="124">
        <v>840.95888000000002</v>
      </c>
      <c r="H27" s="124">
        <v>1555.0156500000001</v>
      </c>
      <c r="I27" s="124">
        <v>1046.64617</v>
      </c>
      <c r="J27" s="124">
        <v>748.70776000000001</v>
      </c>
      <c r="K27" s="124">
        <v>717.95106999999996</v>
      </c>
      <c r="L27" s="124">
        <v>991.88953300000003</v>
      </c>
      <c r="M27" s="124">
        <v>711.08252999999991</v>
      </c>
      <c r="N27" s="124">
        <v>285.20057000000003</v>
      </c>
      <c r="O27" s="124">
        <v>291.60160999999999</v>
      </c>
      <c r="P27" s="124">
        <v>564.10775999999998</v>
      </c>
      <c r="Q27" s="124">
        <v>1024.56891</v>
      </c>
      <c r="R27" s="124">
        <v>832.9504300000001</v>
      </c>
      <c r="S27" s="124">
        <v>1104.6771199999998</v>
      </c>
      <c r="T27" s="124">
        <v>956.93368999999996</v>
      </c>
      <c r="U27" s="124">
        <v>909.98524999999995</v>
      </c>
      <c r="V27" s="124">
        <v>869.78716000000009</v>
      </c>
      <c r="W27" s="124">
        <v>965.68848000000003</v>
      </c>
      <c r="X27" s="124">
        <v>676.77837</v>
      </c>
      <c r="Y27" s="124">
        <v>1225.99135</v>
      </c>
      <c r="Z27" s="124">
        <v>721.40418999999997</v>
      </c>
      <c r="AA27" s="124">
        <v>624.29858000000013</v>
      </c>
      <c r="AB27" s="124">
        <v>1321.2010600000001</v>
      </c>
      <c r="AC27" s="124">
        <v>686.96755000000007</v>
      </c>
      <c r="AD27" s="124">
        <v>448.04570999999999</v>
      </c>
      <c r="AE27" s="124">
        <v>1493.8757999999998</v>
      </c>
      <c r="AF27" s="124">
        <v>760.17962999999997</v>
      </c>
      <c r="AG27" s="124">
        <v>973.88114999999993</v>
      </c>
      <c r="AH27" s="214">
        <v>932.43853000000001</v>
      </c>
      <c r="AI27" s="214">
        <v>723.79181000000005</v>
      </c>
      <c r="AJ27" s="214">
        <v>1040.73072</v>
      </c>
      <c r="AK27" s="214">
        <v>912.44672000000003</v>
      </c>
    </row>
    <row r="28" spans="1:37" x14ac:dyDescent="0.25">
      <c r="A28" s="119" t="s">
        <v>58</v>
      </c>
      <c r="B28" s="124">
        <v>1136.5136</v>
      </c>
      <c r="C28" s="124">
        <v>475.72452000000004</v>
      </c>
      <c r="D28" s="124">
        <v>719.00702000000001</v>
      </c>
      <c r="E28" s="124">
        <v>673.96489999999994</v>
      </c>
      <c r="F28" s="124">
        <v>754.42828999999995</v>
      </c>
      <c r="G28" s="124">
        <v>686.52632000000006</v>
      </c>
      <c r="H28" s="124">
        <v>436.90769</v>
      </c>
      <c r="I28" s="124">
        <v>574.47712000000001</v>
      </c>
      <c r="J28" s="124">
        <v>377.08880000000005</v>
      </c>
      <c r="K28" s="124">
        <v>507.54090000000002</v>
      </c>
      <c r="L28" s="124">
        <v>340.78020000000004</v>
      </c>
      <c r="M28" s="124">
        <v>342.11591999999996</v>
      </c>
      <c r="N28" s="124">
        <v>521.07424000000003</v>
      </c>
      <c r="O28" s="124">
        <v>154.84581</v>
      </c>
      <c r="P28" s="124">
        <v>524.19818999999995</v>
      </c>
      <c r="Q28" s="124">
        <v>880.89662999999996</v>
      </c>
      <c r="R28" s="124">
        <v>665.81376999999998</v>
      </c>
      <c r="S28" s="124">
        <v>384.12154000000004</v>
      </c>
      <c r="T28" s="124">
        <v>627.50367000000006</v>
      </c>
      <c r="U28" s="124">
        <v>796.48485000000005</v>
      </c>
      <c r="V28" s="124">
        <v>780.98595</v>
      </c>
      <c r="W28" s="124">
        <v>1018.51639</v>
      </c>
      <c r="X28" s="124">
        <v>966.08462000000009</v>
      </c>
      <c r="Y28" s="124">
        <v>836.73530000000005</v>
      </c>
      <c r="Z28" s="124">
        <v>881.03422999999998</v>
      </c>
      <c r="AA28" s="124">
        <v>874.57285000000002</v>
      </c>
      <c r="AB28" s="124">
        <v>782.33560000000011</v>
      </c>
      <c r="AC28" s="124">
        <v>685.94497000000001</v>
      </c>
      <c r="AD28" s="124">
        <v>822.68200999999999</v>
      </c>
      <c r="AE28" s="124">
        <v>789.96649000000002</v>
      </c>
      <c r="AF28" s="124">
        <v>242.15872000000002</v>
      </c>
      <c r="AG28" s="124">
        <v>369.28042999999997</v>
      </c>
      <c r="AH28" s="214">
        <v>383.28197999999998</v>
      </c>
      <c r="AI28" s="214">
        <v>257.22540999999995</v>
      </c>
      <c r="AJ28" s="214">
        <v>538.35182000000009</v>
      </c>
      <c r="AK28" s="214">
        <v>1019.7466999999999</v>
      </c>
    </row>
    <row r="29" spans="1:37" x14ac:dyDescent="0.25">
      <c r="A29" s="120" t="s">
        <v>59</v>
      </c>
      <c r="B29" s="127">
        <v>431538.70151599991</v>
      </c>
      <c r="C29" s="127">
        <v>462696.53113900009</v>
      </c>
      <c r="D29" s="127">
        <v>447119.15993600007</v>
      </c>
      <c r="E29" s="127">
        <v>490414.56973599998</v>
      </c>
      <c r="F29" s="127">
        <v>429813.22931299999</v>
      </c>
      <c r="G29" s="127">
        <v>493316.81345700001</v>
      </c>
      <c r="H29" s="127">
        <v>480906.34596400009</v>
      </c>
      <c r="I29" s="127">
        <v>511443.64000500005</v>
      </c>
      <c r="J29" s="127">
        <v>455015.8258799999</v>
      </c>
      <c r="K29" s="127">
        <v>485280.20854600013</v>
      </c>
      <c r="L29" s="127">
        <v>28832.879199999999</v>
      </c>
      <c r="M29" s="127">
        <v>24600.462839999997</v>
      </c>
      <c r="N29" s="127">
        <v>485336.22033799998</v>
      </c>
      <c r="O29" s="127">
        <v>308385.99760300008</v>
      </c>
      <c r="P29" s="127">
        <v>374802.32455100003</v>
      </c>
      <c r="Q29" s="127">
        <v>405670.54923699994</v>
      </c>
      <c r="R29" s="127">
        <v>446461.60294100008</v>
      </c>
      <c r="S29" s="127">
        <v>503032.63890000002</v>
      </c>
      <c r="T29" s="127">
        <v>553959.20706299995</v>
      </c>
      <c r="U29" s="127">
        <v>617722.69341699989</v>
      </c>
      <c r="V29" s="127">
        <v>631974.97397399996</v>
      </c>
      <c r="W29" s="127">
        <v>716376.15538200003</v>
      </c>
      <c r="X29" s="127">
        <v>666453.09373700002</v>
      </c>
      <c r="Y29" s="127">
        <v>780184.87183100008</v>
      </c>
      <c r="Z29" s="127">
        <v>642040.38958199997</v>
      </c>
      <c r="AA29" s="127">
        <v>647648.06023299997</v>
      </c>
      <c r="AB29" s="127">
        <v>705748.97100499994</v>
      </c>
      <c r="AC29" s="127">
        <v>686276.47667200002</v>
      </c>
      <c r="AD29" s="127">
        <v>720442.86994900007</v>
      </c>
      <c r="AE29" s="127">
        <v>758429.39589499997</v>
      </c>
      <c r="AF29" s="127">
        <v>688036.13887900009</v>
      </c>
      <c r="AG29" s="127">
        <v>742210.59829699993</v>
      </c>
      <c r="AH29" s="215">
        <v>692772.258822</v>
      </c>
      <c r="AI29" s="215">
        <v>693461.22322600009</v>
      </c>
      <c r="AJ29" s="215">
        <v>771053.61939799995</v>
      </c>
      <c r="AK29" s="215">
        <v>482022.52170600009</v>
      </c>
    </row>
    <row r="30" spans="1:37" x14ac:dyDescent="0.25">
      <c r="A30" s="120"/>
      <c r="B30" s="124"/>
      <c r="C30" s="124"/>
      <c r="D30" s="124"/>
      <c r="E30" s="124"/>
      <c r="F30" s="124"/>
      <c r="G30" s="124"/>
      <c r="H30" s="124"/>
      <c r="I30" s="124"/>
      <c r="J30" s="118"/>
      <c r="K30" s="119"/>
      <c r="L30" s="119"/>
      <c r="M30" s="119"/>
      <c r="N30" s="118"/>
      <c r="O30" s="118"/>
      <c r="P30" s="118"/>
      <c r="Q30" s="118"/>
      <c r="R30" s="118"/>
      <c r="S30" s="118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19"/>
      <c r="AI30" s="119"/>
      <c r="AJ30" s="119"/>
      <c r="AK30" s="119"/>
    </row>
    <row r="31" spans="1:37" x14ac:dyDescent="0.25">
      <c r="A31" s="120" t="s">
        <v>84</v>
      </c>
      <c r="B31" s="126">
        <v>157341.468074</v>
      </c>
      <c r="C31" s="126">
        <v>178183.83522299997</v>
      </c>
      <c r="D31" s="126">
        <v>123455.88730500001</v>
      </c>
      <c r="E31" s="126">
        <v>96188.715129999997</v>
      </c>
      <c r="F31" s="126">
        <v>127192.54133000001</v>
      </c>
      <c r="G31" s="126">
        <v>142463.65276600001</v>
      </c>
      <c r="H31" s="126">
        <v>117310.82079</v>
      </c>
      <c r="I31" s="126">
        <v>94911.205703999993</v>
      </c>
      <c r="J31" s="126">
        <v>109924.308144</v>
      </c>
      <c r="K31" s="126">
        <v>131483.00445200002</v>
      </c>
      <c r="L31" s="126">
        <v>144723.25059600003</v>
      </c>
      <c r="M31" s="126">
        <v>105671.891525</v>
      </c>
      <c r="N31" s="126">
        <v>81826.848775000006</v>
      </c>
      <c r="O31" s="126">
        <v>136765.85523099999</v>
      </c>
      <c r="P31" s="126">
        <v>121649.94933300001</v>
      </c>
      <c r="Q31" s="126">
        <v>85313.673714999997</v>
      </c>
      <c r="R31" s="126">
        <v>113416.426832</v>
      </c>
      <c r="S31" s="126">
        <v>149428.95809999999</v>
      </c>
      <c r="T31" s="126">
        <v>148907.86290599999</v>
      </c>
      <c r="U31" s="126">
        <v>115465.34656899999</v>
      </c>
      <c r="V31" s="126">
        <v>117206.45240999998</v>
      </c>
      <c r="W31" s="126">
        <v>202071.92497599998</v>
      </c>
      <c r="X31" s="126">
        <v>159285.157236</v>
      </c>
      <c r="Y31" s="126">
        <v>110827.69222499999</v>
      </c>
      <c r="Z31" s="126">
        <v>103376.89180800001</v>
      </c>
      <c r="AA31" s="126">
        <v>157276.04623599999</v>
      </c>
      <c r="AB31" s="126">
        <v>157276.04623599999</v>
      </c>
      <c r="AC31" s="126">
        <v>152969.80040499993</v>
      </c>
      <c r="AD31" s="126">
        <v>103946.89246399999</v>
      </c>
      <c r="AE31" s="126">
        <v>161382.657882</v>
      </c>
      <c r="AF31" s="126">
        <v>157927.31458999999</v>
      </c>
      <c r="AG31" s="126">
        <v>146687.23167500002</v>
      </c>
      <c r="AH31" s="215">
        <v>100507.60825399999</v>
      </c>
      <c r="AI31" s="215">
        <v>146696.95408999998</v>
      </c>
      <c r="AJ31" s="215">
        <v>138952.533608</v>
      </c>
      <c r="AK31" s="215">
        <v>69251.433819999991</v>
      </c>
    </row>
    <row r="32" spans="1:37" x14ac:dyDescent="0.25">
      <c r="A32" s="120"/>
      <c r="B32" s="127"/>
      <c r="C32" s="127"/>
      <c r="D32" s="127"/>
      <c r="E32" s="127"/>
      <c r="F32" s="127"/>
      <c r="G32" s="127"/>
      <c r="H32" s="127"/>
      <c r="I32" s="127"/>
      <c r="J32" s="127"/>
      <c r="K32" s="119"/>
      <c r="L32" s="119"/>
      <c r="M32" s="119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19"/>
      <c r="AI32" s="119"/>
      <c r="AJ32" s="119"/>
      <c r="AK32" s="119"/>
    </row>
    <row r="33" spans="1:37" x14ac:dyDescent="0.25">
      <c r="A33" s="121" t="s">
        <v>60</v>
      </c>
      <c r="B33" s="125">
        <v>-220026.24040199994</v>
      </c>
      <c r="C33" s="125">
        <v>-225701.41338600015</v>
      </c>
      <c r="D33" s="125">
        <v>-250771.03471100007</v>
      </c>
      <c r="E33" s="125">
        <v>-311574.44462599995</v>
      </c>
      <c r="F33" s="125">
        <v>-243078.19658299998</v>
      </c>
      <c r="G33" s="125">
        <v>-277381.81259099999</v>
      </c>
      <c r="H33" s="125">
        <v>-289747.19544400013</v>
      </c>
      <c r="I33" s="125">
        <v>-324570.37324100011</v>
      </c>
      <c r="J33" s="125">
        <v>-274108.86516599986</v>
      </c>
      <c r="K33" s="125">
        <v>-289626.96144400013</v>
      </c>
      <c r="L33" s="125">
        <v>205414.14187600001</v>
      </c>
      <c r="M33" s="125">
        <v>166261.68737499998</v>
      </c>
      <c r="N33" s="125">
        <v>-331392.87476299994</v>
      </c>
      <c r="O33" s="125">
        <v>-133595.30388200007</v>
      </c>
      <c r="P33" s="125">
        <v>-210716.87176800004</v>
      </c>
      <c r="Q33" s="125">
        <v>-271902.45261199994</v>
      </c>
      <c r="R33" s="125">
        <v>-281052.30508900015</v>
      </c>
      <c r="S33" s="125">
        <v>-290496.45156000002</v>
      </c>
      <c r="T33" s="125">
        <v>-330068.06170699996</v>
      </c>
      <c r="U33" s="125">
        <v>-412768.24547799991</v>
      </c>
      <c r="V33" s="125">
        <v>-412579.892024</v>
      </c>
      <c r="W33" s="125">
        <v>-447218.26122600009</v>
      </c>
      <c r="X33" s="125">
        <v>-424914.218391</v>
      </c>
      <c r="Y33" s="125">
        <v>-520957.58537600015</v>
      </c>
      <c r="Z33" s="125">
        <v>-456246.37180399994</v>
      </c>
      <c r="AA33" s="125">
        <v>-419148.23694699991</v>
      </c>
      <c r="AB33" s="125">
        <v>-458918.50497899996</v>
      </c>
      <c r="AC33" s="125">
        <v>-437311.52179700014</v>
      </c>
      <c r="AD33" s="125">
        <v>-547638.17853500007</v>
      </c>
      <c r="AE33" s="125">
        <v>-512817.64922299999</v>
      </c>
      <c r="AF33" s="125">
        <v>-453112.29858900013</v>
      </c>
      <c r="AG33" s="125">
        <v>-500021.23094199988</v>
      </c>
      <c r="AH33" s="216">
        <v>-520777.28383800003</v>
      </c>
      <c r="AI33" s="216">
        <v>-486451.55095600005</v>
      </c>
      <c r="AJ33" s="216">
        <v>-517383.06475999992</v>
      </c>
      <c r="AK33" s="216">
        <v>-354116.77272600011</v>
      </c>
    </row>
    <row r="34" spans="1:37" x14ac:dyDescent="0.25">
      <c r="A34" s="1" t="s">
        <v>85</v>
      </c>
    </row>
    <row r="35" spans="1:37" x14ac:dyDescent="0.25">
      <c r="A35" s="1" t="s">
        <v>86</v>
      </c>
    </row>
    <row r="36" spans="1:37" x14ac:dyDescent="0.25">
      <c r="A36" s="1" t="s">
        <v>150</v>
      </c>
    </row>
  </sheetData>
  <mergeCells count="40">
    <mergeCell ref="AH5:AH6"/>
    <mergeCell ref="AI5:AI6"/>
    <mergeCell ref="AJ5:AJ6"/>
    <mergeCell ref="AK5:AK6"/>
    <mergeCell ref="S5:S6"/>
    <mergeCell ref="U5:U6"/>
    <mergeCell ref="V5:V6"/>
    <mergeCell ref="W5:W6"/>
    <mergeCell ref="X5:X6"/>
    <mergeCell ref="T5:T6"/>
    <mergeCell ref="AD5:AD6"/>
    <mergeCell ref="AE5:AE6"/>
    <mergeCell ref="AF5:AF6"/>
    <mergeCell ref="AG5:AG6"/>
    <mergeCell ref="Y5:Y6"/>
    <mergeCell ref="Z5:Z6"/>
    <mergeCell ref="P5:P6"/>
    <mergeCell ref="Q5:Q6"/>
    <mergeCell ref="H5:H6"/>
    <mergeCell ref="I5:I6"/>
    <mergeCell ref="J5:J6"/>
    <mergeCell ref="K5:K6"/>
    <mergeCell ref="L5:L6"/>
    <mergeCell ref="M5:M6"/>
    <mergeCell ref="AA5:AA6"/>
    <mergeCell ref="AB5:AB6"/>
    <mergeCell ref="AC5:AC6"/>
    <mergeCell ref="A4:T4"/>
    <mergeCell ref="A1:R1"/>
    <mergeCell ref="A2:R2"/>
    <mergeCell ref="R5:R6"/>
    <mergeCell ref="A5:A6"/>
    <mergeCell ref="B5:B6"/>
    <mergeCell ref="C5:C6"/>
    <mergeCell ref="D5:D6"/>
    <mergeCell ref="E5:E6"/>
    <mergeCell ref="F5:F6"/>
    <mergeCell ref="G5:G6"/>
    <mergeCell ref="N5:N6"/>
    <mergeCell ref="O5:O6"/>
  </mergeCells>
  <phoneticPr fontId="14" type="noConversion"/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9"/>
  <sheetViews>
    <sheetView workbookViewId="0">
      <selection activeCell="B23" sqref="A1:XFD1048576"/>
    </sheetView>
  </sheetViews>
  <sheetFormatPr defaultRowHeight="15" x14ac:dyDescent="0.25"/>
  <cols>
    <col min="1" max="1" width="22.85546875" bestFit="1" customWidth="1"/>
    <col min="2" max="2" width="15" bestFit="1" customWidth="1"/>
    <col min="3" max="3" width="10.7109375" bestFit="1" customWidth="1"/>
    <col min="4" max="4" width="12.85546875" bestFit="1" customWidth="1"/>
    <col min="5" max="5" width="10.7109375" bestFit="1" customWidth="1"/>
    <col min="6" max="6" width="12.140625" bestFit="1" customWidth="1"/>
    <col min="7" max="7" width="9" bestFit="1" customWidth="1"/>
    <col min="8" max="8" width="12.85546875" bestFit="1" customWidth="1"/>
    <col min="9" max="9" width="10.7109375" bestFit="1" customWidth="1"/>
    <col min="12" max="12" width="10.28515625" bestFit="1" customWidth="1"/>
  </cols>
  <sheetData>
    <row r="1" spans="1:11" x14ac:dyDescent="0.25">
      <c r="A1" s="217" t="s">
        <v>148</v>
      </c>
      <c r="B1" s="217"/>
      <c r="C1" s="217"/>
      <c r="D1" s="217"/>
      <c r="E1" s="217"/>
      <c r="F1" s="217"/>
      <c r="G1" s="217"/>
      <c r="H1" s="217"/>
      <c r="I1" s="217"/>
    </row>
    <row r="2" spans="1:11" x14ac:dyDescent="0.25">
      <c r="A2" s="217" t="s">
        <v>105</v>
      </c>
      <c r="B2" s="217"/>
      <c r="C2" s="217"/>
      <c r="D2" s="217"/>
      <c r="E2" s="217"/>
      <c r="F2" s="217"/>
      <c r="G2" s="217"/>
      <c r="H2" s="217"/>
      <c r="I2" s="217"/>
    </row>
    <row r="3" spans="1:11" x14ac:dyDescent="0.25">
      <c r="A3" s="217" t="s">
        <v>207</v>
      </c>
      <c r="B3" s="217"/>
      <c r="C3" s="217"/>
      <c r="D3" s="217"/>
      <c r="E3" s="217"/>
      <c r="F3" s="217"/>
      <c r="G3" s="217"/>
      <c r="H3" s="217"/>
      <c r="I3" s="217"/>
      <c r="J3" s="78"/>
      <c r="K3" s="78"/>
    </row>
    <row r="4" spans="1:11" x14ac:dyDescent="0.25">
      <c r="A4" s="9"/>
      <c r="B4" s="78"/>
      <c r="C4" s="78"/>
      <c r="D4" s="9"/>
      <c r="E4" s="9"/>
      <c r="F4" s="9"/>
      <c r="G4" s="9"/>
      <c r="H4" s="9"/>
      <c r="I4" s="12" t="s">
        <v>142</v>
      </c>
    </row>
    <row r="5" spans="1:11" x14ac:dyDescent="0.25">
      <c r="A5" s="218" t="s">
        <v>29</v>
      </c>
      <c r="B5" s="220" t="s">
        <v>62</v>
      </c>
      <c r="C5" s="221"/>
      <c r="D5" s="218" t="s">
        <v>61</v>
      </c>
      <c r="E5" s="224"/>
      <c r="F5" s="224"/>
      <c r="G5" s="224"/>
      <c r="H5" s="224"/>
      <c r="I5" s="225"/>
    </row>
    <row r="6" spans="1:11" x14ac:dyDescent="0.25">
      <c r="A6" s="219"/>
      <c r="B6" s="222"/>
      <c r="C6" s="223"/>
      <c r="D6" s="218" t="s">
        <v>16</v>
      </c>
      <c r="E6" s="225"/>
      <c r="F6" s="218" t="s">
        <v>17</v>
      </c>
      <c r="G6" s="225"/>
      <c r="H6" s="218" t="s">
        <v>18</v>
      </c>
      <c r="I6" s="225"/>
    </row>
    <row r="7" spans="1:11" x14ac:dyDescent="0.25">
      <c r="A7" s="85"/>
      <c r="B7" s="99">
        <v>45962</v>
      </c>
      <c r="C7" s="100">
        <v>45597</v>
      </c>
      <c r="D7" s="99">
        <v>45962</v>
      </c>
      <c r="E7" s="100">
        <v>45597</v>
      </c>
      <c r="F7" s="99">
        <v>45962</v>
      </c>
      <c r="G7" s="100">
        <v>45597</v>
      </c>
      <c r="H7" s="99">
        <v>45962</v>
      </c>
      <c r="I7" s="100">
        <v>45597</v>
      </c>
    </row>
    <row r="8" spans="1:11" x14ac:dyDescent="0.25">
      <c r="A8" s="74" t="s">
        <v>19</v>
      </c>
      <c r="B8" s="97">
        <v>91050.960452000014</v>
      </c>
      <c r="C8" s="41">
        <v>102555.750296</v>
      </c>
      <c r="D8" s="79">
        <v>4415.7409900000002</v>
      </c>
      <c r="E8" s="41">
        <v>5653.0205999999998</v>
      </c>
      <c r="F8" s="42">
        <v>4977.0016500000002</v>
      </c>
      <c r="G8" s="43">
        <v>3000.1907799999999</v>
      </c>
      <c r="H8" s="42">
        <v>9392.7426400000004</v>
      </c>
      <c r="I8" s="41">
        <v>8653.2113800000006</v>
      </c>
    </row>
    <row r="9" spans="1:11" x14ac:dyDescent="0.25">
      <c r="A9" s="74" t="s">
        <v>20</v>
      </c>
      <c r="B9" s="97">
        <v>24240.400859999998</v>
      </c>
      <c r="C9" s="41">
        <v>19060.074659999998</v>
      </c>
      <c r="D9" s="79">
        <v>2314.34753</v>
      </c>
      <c r="E9" s="41">
        <v>1511.2484099999999</v>
      </c>
      <c r="F9" s="42">
        <v>67.027910000000006</v>
      </c>
      <c r="G9" s="43">
        <v>175.21589</v>
      </c>
      <c r="H9" s="42">
        <v>2381.3754399999998</v>
      </c>
      <c r="I9" s="41">
        <v>1686.4642999999999</v>
      </c>
    </row>
    <row r="10" spans="1:11" x14ac:dyDescent="0.25">
      <c r="A10" s="74" t="s">
        <v>21</v>
      </c>
      <c r="B10" s="97">
        <v>1814.87437</v>
      </c>
      <c r="C10" s="41">
        <v>1155.1664599999999</v>
      </c>
      <c r="D10" s="79">
        <v>3804.441957</v>
      </c>
      <c r="E10" s="41">
        <v>3997.299176</v>
      </c>
      <c r="F10" s="42">
        <v>112.09627</v>
      </c>
      <c r="G10" s="43">
        <v>287.37948999999998</v>
      </c>
      <c r="H10" s="42">
        <v>3916.538227</v>
      </c>
      <c r="I10" s="41">
        <v>4284.6786659999998</v>
      </c>
    </row>
    <row r="11" spans="1:11" x14ac:dyDescent="0.25">
      <c r="A11" s="74" t="s">
        <v>22</v>
      </c>
      <c r="B11" s="97">
        <v>6588.2154800000008</v>
      </c>
      <c r="C11" s="41">
        <v>10481.17368</v>
      </c>
      <c r="D11" s="79">
        <v>3970.294163</v>
      </c>
      <c r="E11" s="41">
        <v>2077.500634</v>
      </c>
      <c r="F11" s="42">
        <v>17.28031</v>
      </c>
      <c r="G11" s="43">
        <v>59.345649999999999</v>
      </c>
      <c r="H11" s="42">
        <v>3987.5744730000001</v>
      </c>
      <c r="I11" s="41">
        <v>2136.8462840000002</v>
      </c>
    </row>
    <row r="12" spans="1:11" x14ac:dyDescent="0.25">
      <c r="A12" s="74" t="s">
        <v>24</v>
      </c>
      <c r="B12" s="97">
        <v>3969.1697899999999</v>
      </c>
      <c r="C12" s="41">
        <v>3531.57393</v>
      </c>
      <c r="D12" s="79">
        <v>0</v>
      </c>
      <c r="E12" s="41">
        <v>0</v>
      </c>
      <c r="F12" s="42">
        <v>0</v>
      </c>
      <c r="G12" s="43">
        <v>15.13125</v>
      </c>
      <c r="H12" s="42">
        <v>0</v>
      </c>
      <c r="I12" s="41">
        <v>15.13125</v>
      </c>
    </row>
    <row r="13" spans="1:11" x14ac:dyDescent="0.25">
      <c r="A13" s="74" t="s">
        <v>25</v>
      </c>
      <c r="B13" s="97">
        <v>2826.33293</v>
      </c>
      <c r="C13" s="41">
        <v>3252.2988799999998</v>
      </c>
      <c r="D13" s="79">
        <v>366.29327000000001</v>
      </c>
      <c r="E13" s="41">
        <v>121.2235</v>
      </c>
      <c r="F13" s="42">
        <v>4.8810000000000002</v>
      </c>
      <c r="G13" s="43">
        <v>0</v>
      </c>
      <c r="H13" s="42">
        <v>371.17426999999998</v>
      </c>
      <c r="I13" s="41">
        <v>121.2235</v>
      </c>
    </row>
    <row r="14" spans="1:11" x14ac:dyDescent="0.25">
      <c r="A14" s="74" t="s">
        <v>23</v>
      </c>
      <c r="B14" s="97">
        <v>20924.955320000001</v>
      </c>
      <c r="C14" s="41">
        <v>19493.31554</v>
      </c>
      <c r="D14" s="79">
        <v>1226.1178300000001</v>
      </c>
      <c r="E14" s="41">
        <v>1436.7876799999999</v>
      </c>
      <c r="F14" s="42">
        <v>1139.8875</v>
      </c>
      <c r="G14" s="43">
        <v>2127.91743</v>
      </c>
      <c r="H14" s="42">
        <v>2366.00533</v>
      </c>
      <c r="I14" s="41">
        <v>3564.7051099999999</v>
      </c>
    </row>
    <row r="15" spans="1:11" x14ac:dyDescent="0.25">
      <c r="A15" s="74" t="s">
        <v>125</v>
      </c>
      <c r="B15" s="97">
        <v>6631.9321500000005</v>
      </c>
      <c r="C15" s="41">
        <v>4938.2536100000007</v>
      </c>
      <c r="D15" s="79">
        <v>7761.1091699999997</v>
      </c>
      <c r="E15" s="41">
        <v>7245.6645099999996</v>
      </c>
      <c r="F15" s="42">
        <v>250.36164000000002</v>
      </c>
      <c r="G15" s="43">
        <v>211.76043999999999</v>
      </c>
      <c r="H15" s="42">
        <v>8011.4708099999998</v>
      </c>
      <c r="I15" s="41">
        <v>7457.4249499999996</v>
      </c>
    </row>
    <row r="16" spans="1:11" x14ac:dyDescent="0.25">
      <c r="A16" s="74" t="s">
        <v>26</v>
      </c>
      <c r="B16" s="97">
        <v>942.44146000000001</v>
      </c>
      <c r="C16" s="41">
        <v>1380.50809</v>
      </c>
      <c r="D16" s="79">
        <v>0</v>
      </c>
      <c r="E16" s="41">
        <v>0</v>
      </c>
      <c r="F16" s="42">
        <v>20.679380000000002</v>
      </c>
      <c r="G16" s="43">
        <v>0</v>
      </c>
      <c r="H16" s="42">
        <v>20.679380000000002</v>
      </c>
      <c r="I16" s="41">
        <v>0</v>
      </c>
    </row>
    <row r="17" spans="1:9" x14ac:dyDescent="0.25">
      <c r="A17" s="74" t="s">
        <v>117</v>
      </c>
      <c r="B17" s="97">
        <v>0</v>
      </c>
      <c r="C17" s="41">
        <v>173.70003</v>
      </c>
      <c r="D17" s="79">
        <v>0</v>
      </c>
      <c r="E17" s="41">
        <v>0</v>
      </c>
      <c r="F17" s="42">
        <v>0</v>
      </c>
      <c r="G17" s="43">
        <v>0</v>
      </c>
      <c r="H17" s="42">
        <v>0</v>
      </c>
      <c r="I17" s="41">
        <v>0</v>
      </c>
    </row>
    <row r="18" spans="1:9" x14ac:dyDescent="0.25">
      <c r="A18" s="74" t="s">
        <v>27</v>
      </c>
      <c r="B18" s="97">
        <v>34837.666810000002</v>
      </c>
      <c r="C18" s="41">
        <v>41535.840549999994</v>
      </c>
      <c r="D18" s="79">
        <v>0</v>
      </c>
      <c r="E18" s="41">
        <v>0</v>
      </c>
      <c r="F18" s="42">
        <v>0</v>
      </c>
      <c r="G18" s="43">
        <v>9.2320799999999998</v>
      </c>
      <c r="H18" s="42">
        <v>0</v>
      </c>
      <c r="I18" s="41">
        <v>9.2320799999999998</v>
      </c>
    </row>
    <row r="19" spans="1:9" x14ac:dyDescent="0.25">
      <c r="A19" s="74" t="s">
        <v>28</v>
      </c>
      <c r="B19" s="97">
        <v>14576.71348</v>
      </c>
      <c r="C19" s="41">
        <v>22838.005940000003</v>
      </c>
      <c r="D19" s="79">
        <v>923.31290999999999</v>
      </c>
      <c r="E19" s="41">
        <v>383.31054999999998</v>
      </c>
      <c r="F19" s="42">
        <v>197.02802</v>
      </c>
      <c r="G19" s="43">
        <v>123.51902</v>
      </c>
      <c r="H19" s="42">
        <v>1120.3409300000001</v>
      </c>
      <c r="I19" s="41">
        <v>506.82956999999999</v>
      </c>
    </row>
    <row r="20" spans="1:9" x14ac:dyDescent="0.25">
      <c r="A20" s="86" t="s">
        <v>13</v>
      </c>
      <c r="B20" s="80">
        <v>208403.66310200002</v>
      </c>
      <c r="C20" s="80">
        <v>230395.661666</v>
      </c>
      <c r="D20" s="98">
        <v>24781.65782</v>
      </c>
      <c r="E20" s="98">
        <v>22426.055059999999</v>
      </c>
      <c r="F20" s="80">
        <v>6786.2436799999996</v>
      </c>
      <c r="G20" s="80">
        <v>6009.6920299999992</v>
      </c>
      <c r="H20" s="80">
        <v>31567.9015</v>
      </c>
      <c r="I20" s="80">
        <v>28435.747090000001</v>
      </c>
    </row>
    <row r="21" spans="1:9" x14ac:dyDescent="0.25">
      <c r="A21" s="1" t="s">
        <v>85</v>
      </c>
      <c r="B21" s="1"/>
      <c r="C21" s="13"/>
      <c r="D21" s="13"/>
      <c r="E21" s="14"/>
      <c r="F21" s="14"/>
      <c r="G21" s="14"/>
      <c r="H21" s="14"/>
      <c r="I21" s="14"/>
    </row>
    <row r="22" spans="1:9" x14ac:dyDescent="0.25">
      <c r="A22" s="1" t="s">
        <v>86</v>
      </c>
      <c r="B22" s="1"/>
      <c r="C22" s="15"/>
      <c r="D22" s="15"/>
      <c r="E22" s="15"/>
      <c r="F22" s="15"/>
      <c r="G22" s="15"/>
      <c r="H22" s="15"/>
      <c r="I22" s="15"/>
    </row>
    <row r="23" spans="1:9" x14ac:dyDescent="0.25">
      <c r="B23" s="70"/>
      <c r="C23" s="70"/>
      <c r="E23" s="70"/>
    </row>
    <row r="24" spans="1:9" x14ac:dyDescent="0.25">
      <c r="C24" s="3"/>
      <c r="D24" s="3"/>
      <c r="E24" s="3"/>
      <c r="F24" s="3"/>
      <c r="G24" s="3"/>
      <c r="H24" s="3"/>
      <c r="I24" s="3"/>
    </row>
    <row r="25" spans="1:9" x14ac:dyDescent="0.25">
      <c r="C25" s="3"/>
      <c r="D25" s="3"/>
      <c r="E25" s="3"/>
      <c r="F25" s="3"/>
      <c r="G25" s="3"/>
      <c r="H25" s="3"/>
      <c r="I25" s="3"/>
    </row>
    <row r="26" spans="1:9" x14ac:dyDescent="0.25">
      <c r="C26" s="3"/>
      <c r="D26" s="3"/>
      <c r="E26" s="3"/>
      <c r="F26" s="3"/>
      <c r="G26" s="3"/>
      <c r="H26" s="3"/>
      <c r="I26" s="3"/>
    </row>
    <row r="29" spans="1:9" x14ac:dyDescent="0.25">
      <c r="A29" s="16"/>
      <c r="B29" s="16"/>
    </row>
  </sheetData>
  <mergeCells count="9">
    <mergeCell ref="A1:I1"/>
    <mergeCell ref="A2:I2"/>
    <mergeCell ref="A5:A6"/>
    <mergeCell ref="B5:C6"/>
    <mergeCell ref="D5:I5"/>
    <mergeCell ref="D6:E6"/>
    <mergeCell ref="F6:G6"/>
    <mergeCell ref="H6:I6"/>
    <mergeCell ref="A3:I3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7"/>
  <sheetViews>
    <sheetView workbookViewId="0">
      <selection activeCell="B25" sqref="A1:XFD1048576"/>
    </sheetView>
  </sheetViews>
  <sheetFormatPr defaultRowHeight="15" x14ac:dyDescent="0.25"/>
  <cols>
    <col min="1" max="1" width="22.42578125" bestFit="1" customWidth="1"/>
    <col min="2" max="2" width="11.85546875" bestFit="1" customWidth="1"/>
    <col min="3" max="3" width="10.5703125" bestFit="1" customWidth="1"/>
    <col min="4" max="4" width="12.140625" bestFit="1" customWidth="1"/>
    <col min="5" max="6" width="9.5703125" bestFit="1" customWidth="1"/>
    <col min="7" max="7" width="8.5703125" bestFit="1" customWidth="1"/>
    <col min="8" max="8" width="12.140625" bestFit="1" customWidth="1"/>
    <col min="9" max="9" width="9.5703125" bestFit="1" customWidth="1"/>
    <col min="10" max="10" width="12.85546875" bestFit="1" customWidth="1"/>
    <col min="11" max="11" width="9.28515625" bestFit="1" customWidth="1"/>
  </cols>
  <sheetData>
    <row r="1" spans="1:11" x14ac:dyDescent="0.25">
      <c r="A1" s="217" t="s">
        <v>104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x14ac:dyDescent="0.25">
      <c r="A2" s="217" t="s">
        <v>126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1" x14ac:dyDescent="0.25">
      <c r="A3" s="217" t="s">
        <v>207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</row>
    <row r="4" spans="1:11" x14ac:dyDescent="0.25">
      <c r="A4" s="9"/>
      <c r="B4" s="9"/>
      <c r="C4" s="9"/>
      <c r="D4" s="9"/>
      <c r="E4" s="9"/>
      <c r="F4" s="9"/>
      <c r="G4" s="9"/>
      <c r="H4" s="9"/>
      <c r="I4" s="9"/>
      <c r="J4" s="78"/>
      <c r="K4" s="12" t="s">
        <v>142</v>
      </c>
    </row>
    <row r="5" spans="1:11" x14ac:dyDescent="0.25">
      <c r="A5" s="226" t="s">
        <v>14</v>
      </c>
      <c r="B5" s="220" t="s">
        <v>62</v>
      </c>
      <c r="C5" s="221"/>
      <c r="D5" s="229" t="s">
        <v>61</v>
      </c>
      <c r="E5" s="229"/>
      <c r="F5" s="229"/>
      <c r="G5" s="229"/>
      <c r="H5" s="229"/>
      <c r="I5" s="229"/>
      <c r="J5" s="220" t="s">
        <v>63</v>
      </c>
      <c r="K5" s="221"/>
    </row>
    <row r="6" spans="1:11" x14ac:dyDescent="0.25">
      <c r="A6" s="226"/>
      <c r="B6" s="227"/>
      <c r="C6" s="228"/>
      <c r="D6" s="229" t="s">
        <v>16</v>
      </c>
      <c r="E6" s="230"/>
      <c r="F6" s="219" t="s">
        <v>17</v>
      </c>
      <c r="G6" s="230"/>
      <c r="H6" s="219" t="s">
        <v>18</v>
      </c>
      <c r="I6" s="229"/>
      <c r="J6" s="227"/>
      <c r="K6" s="228"/>
    </row>
    <row r="7" spans="1:11" x14ac:dyDescent="0.25">
      <c r="A7" s="82"/>
      <c r="B7" s="99">
        <v>45962</v>
      </c>
      <c r="C7" s="100">
        <v>45597</v>
      </c>
      <c r="D7" s="99">
        <v>45962</v>
      </c>
      <c r="E7" s="100">
        <v>45597</v>
      </c>
      <c r="F7" s="99">
        <v>45962</v>
      </c>
      <c r="G7" s="100">
        <v>45597</v>
      </c>
      <c r="H7" s="99">
        <v>45962</v>
      </c>
      <c r="I7" s="100">
        <v>45597</v>
      </c>
      <c r="J7" s="99">
        <v>45962</v>
      </c>
      <c r="K7" s="100">
        <v>45597</v>
      </c>
    </row>
    <row r="8" spans="1:11" x14ac:dyDescent="0.25">
      <c r="A8" s="74" t="s">
        <v>0</v>
      </c>
      <c r="B8" s="95">
        <v>941.66822000000002</v>
      </c>
      <c r="C8" s="103">
        <v>463.57889</v>
      </c>
      <c r="D8" s="102">
        <v>7180.4176399999997</v>
      </c>
      <c r="E8" s="41">
        <v>6297.2773099999995</v>
      </c>
      <c r="F8" s="95">
        <v>4.4385000000000003</v>
      </c>
      <c r="G8" s="41">
        <v>0</v>
      </c>
      <c r="H8" s="43">
        <v>7184.8561399999999</v>
      </c>
      <c r="I8" s="43">
        <v>6297.2773099999995</v>
      </c>
      <c r="J8" s="75">
        <v>6243.1879200000003</v>
      </c>
      <c r="K8" s="76">
        <v>5833.6984199999997</v>
      </c>
    </row>
    <row r="9" spans="1:11" x14ac:dyDescent="0.25">
      <c r="A9" s="74" t="s">
        <v>1</v>
      </c>
      <c r="B9" s="95">
        <v>3489.54196</v>
      </c>
      <c r="C9" s="103">
        <v>2962.8810400000002</v>
      </c>
      <c r="D9" s="102">
        <v>76.542330000000007</v>
      </c>
      <c r="E9" s="41">
        <v>215.02232000000001</v>
      </c>
      <c r="F9" s="95">
        <v>0</v>
      </c>
      <c r="G9" s="41">
        <v>0</v>
      </c>
      <c r="H9" s="43">
        <v>76.542330000000007</v>
      </c>
      <c r="I9" s="43">
        <v>215.02232000000001</v>
      </c>
      <c r="J9" s="75">
        <v>-3412.9996299999998</v>
      </c>
      <c r="K9" s="76">
        <v>-2747.8587200000002</v>
      </c>
    </row>
    <row r="10" spans="1:11" x14ac:dyDescent="0.25">
      <c r="A10" s="74" t="s">
        <v>2</v>
      </c>
      <c r="B10" s="95">
        <v>2.9400999999999997</v>
      </c>
      <c r="C10" s="103">
        <v>0.41816000000000003</v>
      </c>
      <c r="D10" s="102">
        <v>0</v>
      </c>
      <c r="E10" s="41">
        <v>0</v>
      </c>
      <c r="F10" s="95">
        <v>0</v>
      </c>
      <c r="G10" s="41">
        <v>0</v>
      </c>
      <c r="H10" s="43">
        <v>0</v>
      </c>
      <c r="I10" s="43">
        <v>0</v>
      </c>
      <c r="J10" s="75">
        <v>-2.9400999999999997</v>
      </c>
      <c r="K10" s="76">
        <v>-0.41816000000000003</v>
      </c>
    </row>
    <row r="11" spans="1:11" x14ac:dyDescent="0.25">
      <c r="A11" s="74" t="s">
        <v>3</v>
      </c>
      <c r="B11" s="95">
        <v>0</v>
      </c>
      <c r="C11" s="103">
        <v>0</v>
      </c>
      <c r="D11" s="102">
        <v>0</v>
      </c>
      <c r="E11" s="41">
        <v>0</v>
      </c>
      <c r="F11" s="95">
        <v>0</v>
      </c>
      <c r="G11" s="41">
        <v>0</v>
      </c>
      <c r="H11" s="43">
        <v>0</v>
      </c>
      <c r="I11" s="43">
        <v>0</v>
      </c>
      <c r="J11" s="75">
        <v>0</v>
      </c>
      <c r="K11" s="76">
        <v>0</v>
      </c>
    </row>
    <row r="12" spans="1:11" x14ac:dyDescent="0.25">
      <c r="A12" s="74" t="s">
        <v>4</v>
      </c>
      <c r="B12" s="95">
        <v>0</v>
      </c>
      <c r="C12" s="103">
        <v>0</v>
      </c>
      <c r="D12" s="102">
        <v>370.80439000000001</v>
      </c>
      <c r="E12" s="41">
        <v>422.02267000000001</v>
      </c>
      <c r="F12" s="95">
        <v>0</v>
      </c>
      <c r="G12" s="41">
        <v>0</v>
      </c>
      <c r="H12" s="43">
        <v>370.80439000000001</v>
      </c>
      <c r="I12" s="43">
        <v>422.02267000000001</v>
      </c>
      <c r="J12" s="75">
        <v>370.80439000000001</v>
      </c>
      <c r="K12" s="76">
        <v>422.02267000000001</v>
      </c>
    </row>
    <row r="13" spans="1:11" x14ac:dyDescent="0.25">
      <c r="A13" s="74" t="s">
        <v>5</v>
      </c>
      <c r="B13" s="95">
        <v>991.71117000000004</v>
      </c>
      <c r="C13" s="103">
        <v>509.84077000000002</v>
      </c>
      <c r="D13" s="102">
        <v>30.98509</v>
      </c>
      <c r="E13" s="41">
        <v>35.141080000000002</v>
      </c>
      <c r="F13" s="95">
        <v>1.29298</v>
      </c>
      <c r="G13" s="41">
        <v>0</v>
      </c>
      <c r="H13" s="43">
        <v>32.27807</v>
      </c>
      <c r="I13" s="43">
        <v>35.141080000000002</v>
      </c>
      <c r="J13" s="75">
        <v>-959.43310000000008</v>
      </c>
      <c r="K13" s="76">
        <v>-474.69969000000003</v>
      </c>
    </row>
    <row r="14" spans="1:11" x14ac:dyDescent="0.25">
      <c r="A14" s="74" t="s">
        <v>6</v>
      </c>
      <c r="B14" s="95">
        <v>123.63515</v>
      </c>
      <c r="C14" s="103">
        <v>446.06247999999999</v>
      </c>
      <c r="D14" s="102">
        <v>102.35972</v>
      </c>
      <c r="E14" s="41">
        <v>276.20112999999998</v>
      </c>
      <c r="F14" s="95">
        <v>67.594539999999995</v>
      </c>
      <c r="G14" s="41">
        <v>46.32544</v>
      </c>
      <c r="H14" s="43">
        <v>169.95425999999998</v>
      </c>
      <c r="I14" s="43">
        <v>322.52656999999999</v>
      </c>
      <c r="J14" s="75">
        <v>46.319109999999981</v>
      </c>
      <c r="K14" s="76">
        <v>-123.53591</v>
      </c>
    </row>
    <row r="15" spans="1:11" x14ac:dyDescent="0.25">
      <c r="A15" s="74" t="s">
        <v>7</v>
      </c>
      <c r="B15" s="95">
        <v>775.19504000000006</v>
      </c>
      <c r="C15" s="103">
        <v>396.19643000000002</v>
      </c>
      <c r="D15" s="102">
        <v>0</v>
      </c>
      <c r="E15" s="41">
        <v>0</v>
      </c>
      <c r="F15" s="95">
        <v>0</v>
      </c>
      <c r="G15" s="41">
        <v>161.4</v>
      </c>
      <c r="H15" s="43">
        <v>0</v>
      </c>
      <c r="I15" s="43">
        <v>161.4</v>
      </c>
      <c r="J15" s="75">
        <v>-775.19504000000006</v>
      </c>
      <c r="K15" s="76">
        <v>-234.79643000000002</v>
      </c>
    </row>
    <row r="16" spans="1:11" x14ac:dyDescent="0.25">
      <c r="A16" s="74" t="s">
        <v>8</v>
      </c>
      <c r="B16" s="95">
        <v>307.24051000000003</v>
      </c>
      <c r="C16" s="103">
        <v>159.27583999999999</v>
      </c>
      <c r="D16" s="102">
        <v>0</v>
      </c>
      <c r="E16" s="41">
        <v>0</v>
      </c>
      <c r="F16" s="95">
        <v>7.56562</v>
      </c>
      <c r="G16" s="41">
        <v>0</v>
      </c>
      <c r="H16" s="43">
        <v>7.56562</v>
      </c>
      <c r="I16" s="43">
        <v>0</v>
      </c>
      <c r="J16" s="75">
        <v>-299.67489</v>
      </c>
      <c r="K16" s="76">
        <v>-159.27583999999999</v>
      </c>
    </row>
    <row r="17" spans="1:11" x14ac:dyDescent="0.25">
      <c r="A17" s="74" t="s">
        <v>9</v>
      </c>
      <c r="B17" s="95">
        <v>0</v>
      </c>
      <c r="C17" s="103">
        <v>0</v>
      </c>
      <c r="D17" s="102">
        <v>0</v>
      </c>
      <c r="E17" s="41">
        <v>0</v>
      </c>
      <c r="F17" s="95">
        <v>0</v>
      </c>
      <c r="G17" s="41">
        <v>0</v>
      </c>
      <c r="H17" s="43">
        <v>0</v>
      </c>
      <c r="I17" s="43">
        <v>0</v>
      </c>
      <c r="J17" s="75">
        <v>0</v>
      </c>
      <c r="K17" s="76">
        <v>0</v>
      </c>
    </row>
    <row r="18" spans="1:11" x14ac:dyDescent="0.25">
      <c r="A18" s="74" t="s">
        <v>11</v>
      </c>
      <c r="B18" s="95">
        <v>0</v>
      </c>
      <c r="C18" s="103">
        <v>0</v>
      </c>
      <c r="D18" s="102">
        <v>0</v>
      </c>
      <c r="E18" s="41">
        <v>0</v>
      </c>
      <c r="F18" s="95">
        <v>169.47</v>
      </c>
      <c r="G18" s="41">
        <v>0</v>
      </c>
      <c r="H18" s="43">
        <v>169.47</v>
      </c>
      <c r="I18" s="43">
        <v>0</v>
      </c>
      <c r="J18" s="75" t="s">
        <v>151</v>
      </c>
      <c r="K18" s="76" t="s">
        <v>151</v>
      </c>
    </row>
    <row r="19" spans="1:11" x14ac:dyDescent="0.25">
      <c r="A19" s="74" t="s">
        <v>10</v>
      </c>
      <c r="B19" s="95">
        <v>0</v>
      </c>
      <c r="C19" s="103">
        <v>0</v>
      </c>
      <c r="D19" s="102">
        <v>0</v>
      </c>
      <c r="E19" s="41">
        <v>0</v>
      </c>
      <c r="F19" s="95">
        <v>0</v>
      </c>
      <c r="G19" s="41">
        <v>0</v>
      </c>
      <c r="H19" s="43">
        <v>0</v>
      </c>
      <c r="I19" s="43">
        <v>0</v>
      </c>
      <c r="J19" s="75">
        <v>0</v>
      </c>
      <c r="K19" s="76">
        <v>0</v>
      </c>
    </row>
    <row r="20" spans="1:11" x14ac:dyDescent="0.25">
      <c r="A20" s="74" t="s">
        <v>12</v>
      </c>
      <c r="B20" s="95">
        <v>0</v>
      </c>
      <c r="C20" s="103">
        <v>0</v>
      </c>
      <c r="D20" s="102">
        <v>0</v>
      </c>
      <c r="E20" s="41">
        <v>0</v>
      </c>
      <c r="F20" s="95">
        <v>0</v>
      </c>
      <c r="G20" s="41">
        <v>4.0350000000000001</v>
      </c>
      <c r="H20" s="43">
        <v>0</v>
      </c>
      <c r="I20" s="43">
        <v>4.0350000000000001</v>
      </c>
      <c r="J20" s="109">
        <v>0</v>
      </c>
      <c r="K20" s="110">
        <v>4.0350000000000001</v>
      </c>
    </row>
    <row r="21" spans="1:11" x14ac:dyDescent="0.25">
      <c r="A21" s="81" t="s">
        <v>13</v>
      </c>
      <c r="B21" s="96">
        <v>6631.9321500000005</v>
      </c>
      <c r="C21" s="77">
        <v>4938.2536099999998</v>
      </c>
      <c r="D21" s="77">
        <v>7761.1091700000006</v>
      </c>
      <c r="E21" s="77">
        <v>7245.6645100000005</v>
      </c>
      <c r="F21" s="77">
        <v>250.36163999999999</v>
      </c>
      <c r="G21" s="77">
        <v>211.76043999999999</v>
      </c>
      <c r="H21" s="77">
        <v>8011.4708100000007</v>
      </c>
      <c r="I21" s="77">
        <v>7457.4249499999996</v>
      </c>
      <c r="J21" s="108">
        <v>1210.0686600000001</v>
      </c>
      <c r="K21" s="83">
        <v>2519.1713399999994</v>
      </c>
    </row>
    <row r="22" spans="1:11" x14ac:dyDescent="0.25">
      <c r="A22" s="1" t="s">
        <v>85</v>
      </c>
      <c r="B22" s="1"/>
    </row>
    <row r="23" spans="1:11" x14ac:dyDescent="0.25">
      <c r="A23" s="1" t="s">
        <v>86</v>
      </c>
      <c r="B23" s="1"/>
    </row>
    <row r="24" spans="1:11" x14ac:dyDescent="0.25">
      <c r="A24" s="1" t="s">
        <v>87</v>
      </c>
      <c r="B24" s="1"/>
    </row>
    <row r="26" spans="1:11" x14ac:dyDescent="0.25">
      <c r="C26" s="55"/>
      <c r="D26" s="55"/>
      <c r="E26" s="55"/>
      <c r="F26" s="55"/>
      <c r="G26" s="55"/>
      <c r="H26" s="55"/>
      <c r="I26" s="55"/>
      <c r="J26" s="55"/>
    </row>
    <row r="27" spans="1:11" x14ac:dyDescent="0.25">
      <c r="C27" s="3"/>
      <c r="D27" s="3"/>
      <c r="E27" s="3"/>
      <c r="F27" s="3"/>
      <c r="G27" s="3"/>
      <c r="H27" s="3"/>
      <c r="I27" s="3"/>
      <c r="J27" s="3"/>
      <c r="K27" s="3"/>
    </row>
  </sheetData>
  <mergeCells count="10">
    <mergeCell ref="A1:K1"/>
    <mergeCell ref="A2:K2"/>
    <mergeCell ref="A3:K3"/>
    <mergeCell ref="A5:A6"/>
    <mergeCell ref="D6:E6"/>
    <mergeCell ref="H6:I6"/>
    <mergeCell ref="B5:C6"/>
    <mergeCell ref="D5:I5"/>
    <mergeCell ref="J5:K6"/>
    <mergeCell ref="F6:G6"/>
  </mergeCells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8"/>
  <sheetViews>
    <sheetView workbookViewId="0">
      <selection activeCell="I26" sqref="A1:XFD1048576"/>
    </sheetView>
  </sheetViews>
  <sheetFormatPr defaultRowHeight="15" x14ac:dyDescent="0.25"/>
  <cols>
    <col min="1" max="1" width="23.5703125" bestFit="1" customWidth="1"/>
    <col min="2" max="2" width="11.7109375" customWidth="1"/>
    <col min="3" max="3" width="10.28515625" customWidth="1"/>
    <col min="4" max="4" width="12.7109375" customWidth="1"/>
    <col min="5" max="5" width="10.7109375" bestFit="1" customWidth="1"/>
    <col min="6" max="6" width="10.7109375" customWidth="1"/>
    <col min="7" max="7" width="9.140625" bestFit="1" customWidth="1"/>
    <col min="8" max="8" width="12.140625" bestFit="1" customWidth="1"/>
    <col min="9" max="9" width="10.7109375" bestFit="1" customWidth="1"/>
  </cols>
  <sheetData>
    <row r="1" spans="1:11" x14ac:dyDescent="0.25">
      <c r="A1" s="217" t="s">
        <v>147</v>
      </c>
      <c r="B1" s="217"/>
      <c r="C1" s="217"/>
      <c r="D1" s="217"/>
      <c r="E1" s="217"/>
      <c r="F1" s="217"/>
      <c r="G1" s="217"/>
      <c r="H1" s="217"/>
      <c r="I1" s="217"/>
    </row>
    <row r="2" spans="1:11" x14ac:dyDescent="0.25">
      <c r="A2" s="217" t="s">
        <v>108</v>
      </c>
      <c r="B2" s="217"/>
      <c r="C2" s="217"/>
      <c r="D2" s="217"/>
      <c r="E2" s="217"/>
      <c r="F2" s="217"/>
      <c r="G2" s="217"/>
      <c r="H2" s="217"/>
      <c r="I2" s="217"/>
    </row>
    <row r="3" spans="1:11" x14ac:dyDescent="0.25">
      <c r="A3" s="217" t="s">
        <v>207</v>
      </c>
      <c r="B3" s="217"/>
      <c r="C3" s="217"/>
      <c r="D3" s="217"/>
      <c r="E3" s="217"/>
      <c r="F3" s="217"/>
      <c r="G3" s="217"/>
      <c r="H3" s="217"/>
      <c r="I3" s="217"/>
      <c r="J3" s="78"/>
      <c r="K3" s="78"/>
    </row>
    <row r="4" spans="1:11" x14ac:dyDescent="0.25">
      <c r="A4" s="9"/>
      <c r="B4" s="9"/>
      <c r="C4" s="9"/>
      <c r="D4" s="9"/>
      <c r="E4" s="9"/>
      <c r="F4" s="9"/>
      <c r="G4" s="9"/>
      <c r="H4" s="9"/>
      <c r="I4" s="12" t="s">
        <v>142</v>
      </c>
    </row>
    <row r="5" spans="1:11" x14ac:dyDescent="0.25">
      <c r="A5" s="226" t="s">
        <v>14</v>
      </c>
      <c r="B5" s="220" t="s">
        <v>62</v>
      </c>
      <c r="C5" s="221"/>
      <c r="D5" s="218" t="s">
        <v>61</v>
      </c>
      <c r="E5" s="224"/>
      <c r="F5" s="224"/>
      <c r="G5" s="224"/>
      <c r="H5" s="224"/>
      <c r="I5" s="225"/>
    </row>
    <row r="6" spans="1:11" x14ac:dyDescent="0.25">
      <c r="A6" s="226"/>
      <c r="B6" s="227"/>
      <c r="C6" s="228"/>
      <c r="D6" s="219" t="s">
        <v>16</v>
      </c>
      <c r="E6" s="230"/>
      <c r="F6" s="219" t="s">
        <v>17</v>
      </c>
      <c r="G6" s="230"/>
      <c r="H6" s="219" t="s">
        <v>18</v>
      </c>
      <c r="I6" s="230"/>
    </row>
    <row r="7" spans="1:11" x14ac:dyDescent="0.25">
      <c r="A7" s="17"/>
      <c r="B7" s="99">
        <v>45962</v>
      </c>
      <c r="C7" s="100">
        <v>45597</v>
      </c>
      <c r="D7" s="99">
        <v>45962</v>
      </c>
      <c r="E7" s="100">
        <v>45597</v>
      </c>
      <c r="F7" s="99">
        <v>45962</v>
      </c>
      <c r="G7" s="100">
        <v>45597</v>
      </c>
      <c r="H7" s="99">
        <v>45962</v>
      </c>
      <c r="I7" s="100">
        <v>45597</v>
      </c>
    </row>
    <row r="8" spans="1:11" x14ac:dyDescent="0.25">
      <c r="A8" s="87" t="s">
        <v>133</v>
      </c>
      <c r="B8" s="42">
        <v>0</v>
      </c>
      <c r="C8" s="41">
        <v>0</v>
      </c>
      <c r="D8" s="43">
        <v>161.77241000000001</v>
      </c>
      <c r="E8" s="41">
        <v>190.32</v>
      </c>
      <c r="F8" s="42">
        <v>0</v>
      </c>
      <c r="G8" s="41">
        <v>0</v>
      </c>
      <c r="H8" s="42">
        <v>161.77241000000001</v>
      </c>
      <c r="I8" s="41">
        <v>190.32</v>
      </c>
    </row>
    <row r="9" spans="1:11" x14ac:dyDescent="0.25">
      <c r="A9" s="87" t="s">
        <v>30</v>
      </c>
      <c r="B9" s="42">
        <v>58.684050000000006</v>
      </c>
      <c r="C9" s="41">
        <v>310.52441999999996</v>
      </c>
      <c r="D9" s="43">
        <v>954.81233999999995</v>
      </c>
      <c r="E9" s="41">
        <v>973.24454000000003</v>
      </c>
      <c r="F9" s="42">
        <v>0</v>
      </c>
      <c r="G9" s="41">
        <v>0</v>
      </c>
      <c r="H9" s="42">
        <v>954.81233999999995</v>
      </c>
      <c r="I9" s="41">
        <v>973.24454000000003</v>
      </c>
    </row>
    <row r="10" spans="1:11" x14ac:dyDescent="0.25">
      <c r="A10" s="87" t="s">
        <v>31</v>
      </c>
      <c r="B10" s="42">
        <v>0</v>
      </c>
      <c r="C10" s="41">
        <v>0</v>
      </c>
      <c r="D10" s="43">
        <v>237.9</v>
      </c>
      <c r="E10" s="41">
        <v>176.66210999999998</v>
      </c>
      <c r="F10" s="42">
        <v>0</v>
      </c>
      <c r="G10" s="41">
        <v>0</v>
      </c>
      <c r="H10" s="42">
        <v>237.9</v>
      </c>
      <c r="I10" s="41">
        <v>176.66210999999998</v>
      </c>
    </row>
    <row r="11" spans="1:11" x14ac:dyDescent="0.25">
      <c r="A11" s="87" t="s">
        <v>32</v>
      </c>
      <c r="B11" s="42">
        <v>219.67911999999998</v>
      </c>
      <c r="C11" s="41">
        <v>200.84423000000001</v>
      </c>
      <c r="D11" s="43">
        <v>107.46735000000001</v>
      </c>
      <c r="E11" s="41">
        <v>78.50394</v>
      </c>
      <c r="F11" s="42">
        <v>3.0260000000000002E-2</v>
      </c>
      <c r="G11" s="41">
        <v>0</v>
      </c>
      <c r="H11" s="42">
        <v>107.49761000000001</v>
      </c>
      <c r="I11" s="41">
        <v>78.50394</v>
      </c>
    </row>
    <row r="12" spans="1:11" x14ac:dyDescent="0.25">
      <c r="A12" s="87" t="s">
        <v>33</v>
      </c>
      <c r="B12" s="42">
        <v>0.49357000000000001</v>
      </c>
      <c r="C12" s="41">
        <v>0</v>
      </c>
      <c r="D12" s="43">
        <v>328.28176000000002</v>
      </c>
      <c r="E12" s="41">
        <v>66.799419999999998</v>
      </c>
      <c r="F12" s="42">
        <v>169.47</v>
      </c>
      <c r="G12" s="41">
        <v>0</v>
      </c>
      <c r="H12" s="42">
        <v>497.75175999999999</v>
      </c>
      <c r="I12" s="41">
        <v>66.799419999999998</v>
      </c>
    </row>
    <row r="13" spans="1:11" x14ac:dyDescent="0.25">
      <c r="A13" s="87" t="s">
        <v>134</v>
      </c>
      <c r="B13" s="42">
        <v>0</v>
      </c>
      <c r="C13" s="41">
        <v>0</v>
      </c>
      <c r="D13" s="43">
        <v>0</v>
      </c>
      <c r="E13" s="41">
        <v>0</v>
      </c>
      <c r="F13" s="42">
        <v>0</v>
      </c>
      <c r="G13" s="41">
        <v>0</v>
      </c>
      <c r="H13" s="42">
        <v>0</v>
      </c>
      <c r="I13" s="41">
        <v>0</v>
      </c>
    </row>
    <row r="14" spans="1:11" x14ac:dyDescent="0.25">
      <c r="A14" s="87" t="s">
        <v>34</v>
      </c>
      <c r="B14" s="42">
        <v>862.23906999999997</v>
      </c>
      <c r="C14" s="41">
        <v>148.93419</v>
      </c>
      <c r="D14" s="43">
        <v>1586.1730400000001</v>
      </c>
      <c r="E14" s="41">
        <v>1594.6830600000001</v>
      </c>
      <c r="F14" s="42">
        <v>15.38442</v>
      </c>
      <c r="G14" s="41">
        <v>4.0350000000000001</v>
      </c>
      <c r="H14" s="42">
        <v>1601.5574600000002</v>
      </c>
      <c r="I14" s="41">
        <v>1598.7180600000002</v>
      </c>
    </row>
    <row r="15" spans="1:11" x14ac:dyDescent="0.25">
      <c r="A15" s="87" t="s">
        <v>35</v>
      </c>
      <c r="B15" s="42">
        <v>325.80255999999997</v>
      </c>
      <c r="C15" s="41">
        <v>380.41390000000001</v>
      </c>
      <c r="D15" s="43">
        <v>0</v>
      </c>
      <c r="E15" s="41">
        <v>145.714</v>
      </c>
      <c r="F15" s="42">
        <v>7.56562</v>
      </c>
      <c r="G15" s="41">
        <v>0</v>
      </c>
      <c r="H15" s="42">
        <v>7.56562</v>
      </c>
      <c r="I15" s="41">
        <v>145.714</v>
      </c>
    </row>
    <row r="16" spans="1:11" x14ac:dyDescent="0.25">
      <c r="A16" s="87" t="s">
        <v>36</v>
      </c>
      <c r="B16" s="42">
        <v>469.5061</v>
      </c>
      <c r="C16" s="41">
        <v>284.09868999999998</v>
      </c>
      <c r="D16" s="43">
        <v>353.0625</v>
      </c>
      <c r="E16" s="41">
        <v>142.49214999999998</v>
      </c>
      <c r="F16" s="42">
        <v>57.911339999999996</v>
      </c>
      <c r="G16" s="41">
        <v>46.32544</v>
      </c>
      <c r="H16" s="42">
        <v>410.97384</v>
      </c>
      <c r="I16" s="41">
        <v>188.81759</v>
      </c>
    </row>
    <row r="17" spans="1:10" x14ac:dyDescent="0.25">
      <c r="A17" s="87" t="s">
        <v>143</v>
      </c>
      <c r="B17" s="42">
        <v>0</v>
      </c>
      <c r="C17" s="41">
        <v>13.07554</v>
      </c>
      <c r="D17" s="43">
        <v>0</v>
      </c>
      <c r="E17" s="41">
        <v>0</v>
      </c>
      <c r="F17" s="42">
        <v>0</v>
      </c>
      <c r="G17" s="41">
        <v>0</v>
      </c>
      <c r="H17" s="42">
        <v>0</v>
      </c>
      <c r="I17" s="41">
        <v>0</v>
      </c>
    </row>
    <row r="18" spans="1:10" x14ac:dyDescent="0.25">
      <c r="A18" s="87" t="s">
        <v>37</v>
      </c>
      <c r="B18" s="42">
        <v>0</v>
      </c>
      <c r="C18" s="41">
        <v>33.435499999999998</v>
      </c>
      <c r="D18" s="43">
        <v>709.28018000000009</v>
      </c>
      <c r="E18" s="41">
        <v>124.89536</v>
      </c>
      <c r="F18" s="42">
        <v>0</v>
      </c>
      <c r="G18" s="41">
        <v>0</v>
      </c>
      <c r="H18" s="42">
        <v>709.28018000000009</v>
      </c>
      <c r="I18" s="41">
        <v>124.89536</v>
      </c>
    </row>
    <row r="19" spans="1:10" x14ac:dyDescent="0.25">
      <c r="A19" s="87" t="s">
        <v>38</v>
      </c>
      <c r="B19" s="42">
        <v>4695.5276800000001</v>
      </c>
      <c r="C19" s="41">
        <v>3566.9271400000002</v>
      </c>
      <c r="D19" s="43">
        <v>3322.35959</v>
      </c>
      <c r="E19" s="41">
        <v>3713.93417</v>
      </c>
      <c r="F19" s="42">
        <v>0</v>
      </c>
      <c r="G19" s="41">
        <v>0</v>
      </c>
      <c r="H19" s="42">
        <v>3322.35959</v>
      </c>
      <c r="I19" s="41">
        <v>3713.93417</v>
      </c>
    </row>
    <row r="20" spans="1:10" x14ac:dyDescent="0.25">
      <c r="A20" s="87" t="s">
        <v>144</v>
      </c>
      <c r="B20" s="42">
        <v>0</v>
      </c>
      <c r="C20" s="41">
        <v>0</v>
      </c>
      <c r="D20" s="43">
        <v>0</v>
      </c>
      <c r="E20" s="41">
        <v>38.415759999999999</v>
      </c>
      <c r="F20" s="42">
        <v>0</v>
      </c>
      <c r="G20" s="41">
        <v>161.4</v>
      </c>
      <c r="H20" s="42">
        <v>0</v>
      </c>
      <c r="I20" s="41">
        <v>199.81576000000001</v>
      </c>
    </row>
    <row r="21" spans="1:10" x14ac:dyDescent="0.25">
      <c r="A21" s="87" t="s">
        <v>152</v>
      </c>
      <c r="B21" s="42">
        <v>0</v>
      </c>
      <c r="C21" s="41">
        <v>0</v>
      </c>
      <c r="D21" s="43">
        <v>0</v>
      </c>
      <c r="E21" s="41">
        <v>0</v>
      </c>
      <c r="F21" s="42">
        <v>0</v>
      </c>
      <c r="G21" s="41">
        <v>0</v>
      </c>
      <c r="H21" s="42">
        <v>0</v>
      </c>
      <c r="I21" s="41">
        <v>0</v>
      </c>
    </row>
    <row r="22" spans="1:10" x14ac:dyDescent="0.25">
      <c r="A22" s="88" t="s">
        <v>18</v>
      </c>
      <c r="B22" s="143">
        <v>6631.9321500000005</v>
      </c>
      <c r="C22" s="144">
        <v>4938.2536100000007</v>
      </c>
      <c r="D22" s="144">
        <v>7761.1091699999997</v>
      </c>
      <c r="E22" s="144">
        <v>7245.6645100000005</v>
      </c>
      <c r="F22" s="144">
        <v>250.36163999999999</v>
      </c>
      <c r="G22" s="144">
        <v>211.76044000000002</v>
      </c>
      <c r="H22" s="144">
        <v>8011.4708099999998</v>
      </c>
      <c r="I22" s="144">
        <v>7457.4249500000014</v>
      </c>
    </row>
    <row r="23" spans="1:10" x14ac:dyDescent="0.25">
      <c r="A23" s="1" t="s">
        <v>85</v>
      </c>
      <c r="B23" s="1"/>
    </row>
    <row r="24" spans="1:10" x14ac:dyDescent="0.25">
      <c r="A24" s="1" t="s">
        <v>86</v>
      </c>
      <c r="B24" s="1"/>
      <c r="C24" s="5"/>
      <c r="D24" s="5"/>
      <c r="E24" s="5"/>
      <c r="F24" s="5"/>
      <c r="G24" s="5"/>
      <c r="H24" s="5"/>
      <c r="I24" s="5"/>
    </row>
    <row r="25" spans="1:10" x14ac:dyDescent="0.25">
      <c r="C25" s="10"/>
      <c r="D25" s="10"/>
      <c r="E25" s="10"/>
      <c r="F25" s="10"/>
      <c r="G25" s="10"/>
      <c r="H25" s="10"/>
      <c r="I25" s="10"/>
      <c r="J25" s="71"/>
    </row>
    <row r="26" spans="1:10" x14ac:dyDescent="0.25">
      <c r="I26" s="145"/>
    </row>
    <row r="28" spans="1:10" x14ac:dyDescent="0.25">
      <c r="C28" s="14"/>
      <c r="D28" s="14"/>
      <c r="E28" s="14"/>
      <c r="F28" s="14"/>
      <c r="G28" s="14"/>
      <c r="H28" s="14"/>
      <c r="I28" s="14"/>
    </row>
  </sheetData>
  <mergeCells count="9">
    <mergeCell ref="F6:G6"/>
    <mergeCell ref="H6:I6"/>
    <mergeCell ref="A1:I1"/>
    <mergeCell ref="A2:I2"/>
    <mergeCell ref="A5:A6"/>
    <mergeCell ref="D6:E6"/>
    <mergeCell ref="B5:C6"/>
    <mergeCell ref="D5:I5"/>
    <mergeCell ref="A3:I3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4870-0BFE-4198-AF67-3AF47EDF2D66}">
  <dimension ref="A1:L32"/>
  <sheetViews>
    <sheetView workbookViewId="0">
      <selection activeCell="A6" sqref="A1:XFD1048576"/>
    </sheetView>
  </sheetViews>
  <sheetFormatPr defaultRowHeight="15" x14ac:dyDescent="0.25"/>
  <cols>
    <col min="1" max="1" width="44.28515625" customWidth="1"/>
    <col min="2" max="2" width="10.5703125" bestFit="1" customWidth="1"/>
    <col min="3" max="3" width="14.28515625" bestFit="1" customWidth="1"/>
    <col min="4" max="4" width="7.28515625" customWidth="1"/>
    <col min="5" max="5" width="10.5703125" bestFit="1" customWidth="1"/>
    <col min="6" max="6" width="14.28515625" bestFit="1" customWidth="1"/>
    <col min="7" max="7" width="6.85546875" customWidth="1"/>
    <col min="8" max="8" width="9.5703125" bestFit="1" customWidth="1"/>
    <col min="9" max="10" width="14.28515625" bestFit="1" customWidth="1"/>
    <col min="11" max="11" width="15.28515625" bestFit="1" customWidth="1"/>
    <col min="12" max="12" width="14.28515625" bestFit="1" customWidth="1"/>
  </cols>
  <sheetData>
    <row r="1" spans="1:12" x14ac:dyDescent="0.25">
      <c r="A1" s="217" t="s">
        <v>106</v>
      </c>
      <c r="B1" s="217"/>
      <c r="C1" s="217"/>
      <c r="D1" s="217"/>
      <c r="E1" s="217"/>
    </row>
    <row r="2" spans="1:12" x14ac:dyDescent="0.25">
      <c r="A2" s="235" t="s">
        <v>116</v>
      </c>
      <c r="B2" s="235"/>
      <c r="C2" s="235"/>
      <c r="D2" s="235"/>
      <c r="E2" s="235"/>
    </row>
    <row r="3" spans="1:12" x14ac:dyDescent="0.25">
      <c r="A3" s="217" t="s">
        <v>207</v>
      </c>
      <c r="B3" s="217"/>
      <c r="C3" s="217"/>
      <c r="D3" s="217"/>
      <c r="E3" s="217"/>
    </row>
    <row r="6" spans="1:12" x14ac:dyDescent="0.25">
      <c r="A6" s="226" t="s">
        <v>155</v>
      </c>
      <c r="B6" s="226"/>
      <c r="C6" s="226"/>
      <c r="D6" s="226"/>
      <c r="E6" s="226"/>
      <c r="F6" s="226"/>
      <c r="G6" s="226"/>
    </row>
    <row r="7" spans="1:12" x14ac:dyDescent="0.25">
      <c r="A7" s="88"/>
      <c r="B7" s="226">
        <v>2025</v>
      </c>
      <c r="C7" s="226"/>
      <c r="D7" s="226"/>
      <c r="E7" s="226">
        <v>2024</v>
      </c>
      <c r="F7" s="226"/>
      <c r="G7" s="226"/>
    </row>
    <row r="8" spans="1:12" x14ac:dyDescent="0.25">
      <c r="A8" s="232" t="s">
        <v>91</v>
      </c>
      <c r="B8" s="234" t="s">
        <v>158</v>
      </c>
      <c r="C8" s="234" t="s">
        <v>93</v>
      </c>
      <c r="D8" s="231" t="s">
        <v>92</v>
      </c>
      <c r="E8" s="234" t="s">
        <v>158</v>
      </c>
      <c r="F8" s="234" t="s">
        <v>93</v>
      </c>
      <c r="G8" s="231" t="s">
        <v>92</v>
      </c>
    </row>
    <row r="9" spans="1:12" x14ac:dyDescent="0.25">
      <c r="A9" s="233"/>
      <c r="B9" s="234"/>
      <c r="C9" s="234"/>
      <c r="D9" s="231"/>
      <c r="E9" s="234"/>
      <c r="F9" s="234"/>
      <c r="G9" s="231"/>
    </row>
    <row r="10" spans="1:12" ht="15.75" x14ac:dyDescent="0.25">
      <c r="A10" s="151" t="s">
        <v>159</v>
      </c>
      <c r="B10" s="152">
        <v>2573.6970089285714</v>
      </c>
      <c r="C10" s="152">
        <v>3366.2639199999999</v>
      </c>
      <c r="D10" s="153">
        <v>18.860299840454093</v>
      </c>
      <c r="E10" s="152">
        <v>802.12736607142858</v>
      </c>
      <c r="F10" s="152">
        <v>1432.0595000000001</v>
      </c>
      <c r="G10" s="153">
        <v>8.9132401022134644</v>
      </c>
      <c r="I10" s="137"/>
      <c r="J10" s="137"/>
      <c r="K10" s="137"/>
      <c r="L10" s="137"/>
    </row>
    <row r="11" spans="1:12" ht="15.75" x14ac:dyDescent="0.25">
      <c r="A11" s="154" t="s">
        <v>160</v>
      </c>
      <c r="B11" s="152">
        <v>6490.0254919215104</v>
      </c>
      <c r="C11" s="152">
        <v>6351.5207199999995</v>
      </c>
      <c r="D11" s="153">
        <v>35.585916038947083</v>
      </c>
      <c r="E11" s="152">
        <v>4938.8284602335098</v>
      </c>
      <c r="F11" s="152">
        <v>4877.7225799999997</v>
      </c>
      <c r="G11" s="153">
        <v>30.359291989982339</v>
      </c>
      <c r="I11" s="137"/>
      <c r="J11" s="137"/>
      <c r="K11" s="137"/>
      <c r="L11" s="137"/>
    </row>
    <row r="12" spans="1:12" ht="15.75" x14ac:dyDescent="0.25">
      <c r="A12" s="154" t="s">
        <v>161</v>
      </c>
      <c r="B12" s="152">
        <v>249.28199999999998</v>
      </c>
      <c r="C12" s="152">
        <v>3958.9075399999997</v>
      </c>
      <c r="D12" s="153"/>
      <c r="E12" s="152">
        <v>286.68696</v>
      </c>
      <c r="F12" s="152">
        <v>4366.5660500000004</v>
      </c>
      <c r="G12" s="153"/>
      <c r="H12" s="70"/>
    </row>
    <row r="13" spans="1:12" x14ac:dyDescent="0.25">
      <c r="A13" s="155" t="s">
        <v>162</v>
      </c>
      <c r="B13" s="137">
        <v>10</v>
      </c>
      <c r="C13" s="137">
        <v>90.787499999999994</v>
      </c>
      <c r="D13" s="134">
        <v>0.50865871258401685</v>
      </c>
      <c r="E13" s="137">
        <v>0</v>
      </c>
      <c r="F13" s="137">
        <v>0</v>
      </c>
      <c r="G13" s="134">
        <v>0</v>
      </c>
    </row>
    <row r="14" spans="1:12" x14ac:dyDescent="0.25">
      <c r="A14" s="155" t="s">
        <v>163</v>
      </c>
      <c r="B14" s="137">
        <v>0.45</v>
      </c>
      <c r="C14" s="137">
        <v>18.157499999999999</v>
      </c>
      <c r="D14" s="134">
        <v>0.10173174251680338</v>
      </c>
      <c r="E14" s="137">
        <v>0</v>
      </c>
      <c r="F14" s="137">
        <v>0</v>
      </c>
      <c r="G14" s="134">
        <v>0</v>
      </c>
    </row>
    <row r="15" spans="1:12" x14ac:dyDescent="0.25">
      <c r="A15" s="155" t="s">
        <v>164</v>
      </c>
      <c r="B15" s="137">
        <v>44.58</v>
      </c>
      <c r="C15" s="137">
        <v>1593.4512649999999</v>
      </c>
      <c r="D15" s="134">
        <v>8.9276923477381036</v>
      </c>
      <c r="E15" s="137">
        <v>29.15</v>
      </c>
      <c r="F15" s="137">
        <v>1070.51577</v>
      </c>
      <c r="G15" s="134">
        <v>6.6629662323499304</v>
      </c>
      <c r="I15" s="137"/>
      <c r="J15" s="137"/>
      <c r="K15" s="137"/>
      <c r="L15" s="137"/>
    </row>
    <row r="16" spans="1:12" x14ac:dyDescent="0.25">
      <c r="A16" s="155" t="s">
        <v>165</v>
      </c>
      <c r="B16" s="137">
        <v>14.752000000000001</v>
      </c>
      <c r="C16" s="137">
        <v>263.34830499999998</v>
      </c>
      <c r="D16" s="134">
        <v>1.4754719513422334</v>
      </c>
      <c r="E16" s="137">
        <v>21.036960000000001</v>
      </c>
      <c r="F16" s="137">
        <v>383.54692</v>
      </c>
      <c r="G16" s="134">
        <v>2.3872232881555964</v>
      </c>
      <c r="I16" s="137"/>
      <c r="J16" s="137"/>
      <c r="K16" s="137"/>
      <c r="L16" s="137"/>
    </row>
    <row r="17" spans="1:12" x14ac:dyDescent="0.25">
      <c r="A17" s="155" t="s">
        <v>166</v>
      </c>
      <c r="B17" s="137">
        <v>48.3</v>
      </c>
      <c r="C17" s="137">
        <v>205.64377999999999</v>
      </c>
      <c r="D17" s="134">
        <v>1.1521685296512274</v>
      </c>
      <c r="E17" s="137">
        <v>48</v>
      </c>
      <c r="F17" s="137">
        <v>213.95588000000001</v>
      </c>
      <c r="G17" s="134">
        <v>1.3316766026274547</v>
      </c>
      <c r="I17" s="137"/>
      <c r="J17" s="137"/>
      <c r="K17" s="137"/>
      <c r="L17" s="137"/>
    </row>
    <row r="18" spans="1:12" x14ac:dyDescent="0.25">
      <c r="A18" s="155" t="s">
        <v>167</v>
      </c>
      <c r="B18" s="137">
        <v>131.19999999999999</v>
      </c>
      <c r="C18" s="137">
        <v>1787.51919</v>
      </c>
      <c r="D18" s="134">
        <v>10.015004377305518</v>
      </c>
      <c r="E18" s="137">
        <v>188.5</v>
      </c>
      <c r="F18" s="137">
        <v>2698.5474800000002</v>
      </c>
      <c r="G18" s="134">
        <v>16.795951297039743</v>
      </c>
      <c r="K18" s="137"/>
      <c r="L18" s="137"/>
    </row>
    <row r="19" spans="1:12" ht="15.75" x14ac:dyDescent="0.25">
      <c r="A19" s="156" t="s">
        <v>168</v>
      </c>
      <c r="B19" s="152">
        <v>52.745000000000005</v>
      </c>
      <c r="C19" s="152">
        <v>3108.17929</v>
      </c>
      <c r="D19" s="153"/>
      <c r="E19" s="152">
        <v>47.684999999999995</v>
      </c>
      <c r="F19" s="152">
        <v>3445.8162000000002</v>
      </c>
      <c r="G19" s="153"/>
      <c r="H19" s="70"/>
      <c r="I19" s="70"/>
    </row>
    <row r="20" spans="1:12" x14ac:dyDescent="0.25">
      <c r="A20" s="155" t="s">
        <v>169</v>
      </c>
      <c r="B20" s="137">
        <v>50.325000000000003</v>
      </c>
      <c r="C20" s="137">
        <v>2969.7146400000001</v>
      </c>
      <c r="D20" s="134">
        <v>16.638537524706678</v>
      </c>
      <c r="E20" s="137">
        <v>38.994999999999997</v>
      </c>
      <c r="F20" s="137">
        <v>2951.4099700000002</v>
      </c>
      <c r="G20" s="134">
        <v>18.3697854053387</v>
      </c>
      <c r="I20" s="137"/>
      <c r="J20" s="137"/>
      <c r="K20" s="137"/>
      <c r="L20" s="137"/>
    </row>
    <row r="21" spans="1:12" x14ac:dyDescent="0.25">
      <c r="A21" s="155" t="s">
        <v>170</v>
      </c>
      <c r="B21" s="137">
        <v>2.42</v>
      </c>
      <c r="C21" s="137">
        <v>138.46465000000001</v>
      </c>
      <c r="D21" s="134">
        <v>0.77578136425605393</v>
      </c>
      <c r="E21" s="137">
        <v>8.69</v>
      </c>
      <c r="F21" s="137">
        <v>494.40622999999999</v>
      </c>
      <c r="G21" s="134">
        <v>3.0772195121921775</v>
      </c>
      <c r="I21" s="137"/>
      <c r="J21" s="137"/>
      <c r="K21" s="137"/>
      <c r="L21" s="137"/>
    </row>
    <row r="22" spans="1:12" ht="15.75" x14ac:dyDescent="0.25">
      <c r="A22" s="156" t="s">
        <v>171</v>
      </c>
      <c r="B22" s="152">
        <v>5185</v>
      </c>
      <c r="C22" s="152">
        <v>998.2</v>
      </c>
      <c r="D22" s="153">
        <v>5.5926545714042755</v>
      </c>
      <c r="E22" s="152">
        <v>4145.99</v>
      </c>
      <c r="F22" s="152">
        <v>1225.9776999999999</v>
      </c>
      <c r="G22" s="153">
        <v>7.6305723331044737</v>
      </c>
      <c r="J22" s="137"/>
      <c r="K22" s="137"/>
      <c r="L22" s="137"/>
    </row>
    <row r="23" spans="1:12" ht="15.75" x14ac:dyDescent="0.25">
      <c r="A23" s="157" t="s">
        <v>172</v>
      </c>
      <c r="B23" s="158">
        <v>48.061976999999999</v>
      </c>
      <c r="C23" s="159">
        <v>65.34</v>
      </c>
      <c r="D23" s="153">
        <v>0.36608299909392444</v>
      </c>
      <c r="E23" s="159">
        <v>442.34681399999999</v>
      </c>
      <c r="F23" s="159">
        <v>718.51256000000001</v>
      </c>
      <c r="G23" s="153">
        <v>4.4720732369961294</v>
      </c>
      <c r="I23" s="137"/>
      <c r="J23" s="137"/>
    </row>
    <row r="24" spans="1:12" ht="15.75" x14ac:dyDescent="0.25">
      <c r="A24" s="160" t="s">
        <v>173</v>
      </c>
      <c r="B24" s="40"/>
      <c r="C24" s="161">
        <v>17848.411469999999</v>
      </c>
      <c r="D24" s="162">
        <v>100</v>
      </c>
      <c r="E24" s="163"/>
      <c r="F24" s="161">
        <v>16066.654589999998</v>
      </c>
      <c r="G24" s="162">
        <v>99.999999999999986</v>
      </c>
    </row>
    <row r="25" spans="1:12" x14ac:dyDescent="0.25">
      <c r="A25" s="89"/>
      <c r="B25" s="164"/>
      <c r="C25" s="165"/>
      <c r="D25" s="166"/>
      <c r="E25" s="164"/>
      <c r="F25" s="165"/>
      <c r="G25" s="166"/>
    </row>
    <row r="26" spans="1:12" ht="15.75" x14ac:dyDescent="0.25">
      <c r="A26" s="167" t="s">
        <v>174</v>
      </c>
      <c r="B26" s="168"/>
      <c r="C26" s="169">
        <v>6933.2463500000013</v>
      </c>
      <c r="D26" s="170"/>
      <c r="E26" s="168"/>
      <c r="F26" s="169">
        <v>6359.4004700000023</v>
      </c>
      <c r="G26" s="171"/>
    </row>
    <row r="27" spans="1:12" ht="15.75" x14ac:dyDescent="0.25">
      <c r="A27" s="172" t="s">
        <v>175</v>
      </c>
      <c r="B27" s="173"/>
      <c r="C27" s="174">
        <v>24781.65782</v>
      </c>
      <c r="D27" s="175"/>
      <c r="E27" s="176"/>
      <c r="F27" s="174">
        <v>22426.055059999999</v>
      </c>
      <c r="G27" s="175"/>
    </row>
    <row r="28" spans="1:12" x14ac:dyDescent="0.25">
      <c r="A28" s="177" t="s">
        <v>176</v>
      </c>
    </row>
    <row r="29" spans="1:12" x14ac:dyDescent="0.25">
      <c r="A29" s="177" t="s">
        <v>177</v>
      </c>
    </row>
    <row r="32" spans="1:12" x14ac:dyDescent="0.25">
      <c r="C32" s="70"/>
      <c r="D32" s="70"/>
    </row>
  </sheetData>
  <mergeCells count="13">
    <mergeCell ref="A1:E1"/>
    <mergeCell ref="A2:E2"/>
    <mergeCell ref="A3:E3"/>
    <mergeCell ref="A6:G6"/>
    <mergeCell ref="B7:D7"/>
    <mergeCell ref="E7:G7"/>
    <mergeCell ref="G8:G9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E63F6-331B-4C87-A48B-339D9A461036}">
  <dimension ref="A1:L31"/>
  <sheetViews>
    <sheetView topLeftCell="A4" workbookViewId="0">
      <selection activeCell="I7" sqref="A1:XFD1048576"/>
    </sheetView>
  </sheetViews>
  <sheetFormatPr defaultRowHeight="15" x14ac:dyDescent="0.25"/>
  <cols>
    <col min="1" max="1" width="36.28515625" customWidth="1"/>
    <col min="2" max="2" width="11.5703125" bestFit="1" customWidth="1"/>
    <col min="3" max="3" width="15.28515625" bestFit="1" customWidth="1"/>
    <col min="4" max="4" width="15.42578125" bestFit="1" customWidth="1"/>
    <col min="5" max="6" width="15.28515625" bestFit="1" customWidth="1"/>
    <col min="9" max="12" width="15.28515625" style="137" bestFit="1" customWidth="1"/>
  </cols>
  <sheetData>
    <row r="1" spans="1:7" x14ac:dyDescent="0.25">
      <c r="B1" s="217" t="s">
        <v>106</v>
      </c>
      <c r="C1" s="217"/>
      <c r="D1" s="217"/>
      <c r="E1" s="78"/>
      <c r="F1" s="78"/>
    </row>
    <row r="2" spans="1:7" ht="15" customHeight="1" x14ac:dyDescent="0.25">
      <c r="A2" s="235" t="s">
        <v>116</v>
      </c>
      <c r="B2" s="235"/>
      <c r="C2" s="235"/>
      <c r="D2" s="235"/>
      <c r="E2" s="235"/>
      <c r="F2" s="235"/>
      <c r="G2" s="235"/>
    </row>
    <row r="3" spans="1:7" x14ac:dyDescent="0.25">
      <c r="A3" s="217" t="s">
        <v>209</v>
      </c>
      <c r="B3" s="217"/>
      <c r="C3" s="217"/>
      <c r="D3" s="217"/>
      <c r="E3" s="217"/>
      <c r="F3" s="217"/>
    </row>
    <row r="5" spans="1:7" x14ac:dyDescent="0.25">
      <c r="A5" s="218" t="s">
        <v>156</v>
      </c>
      <c r="B5" s="224"/>
      <c r="C5" s="224"/>
      <c r="D5" s="224"/>
      <c r="E5" s="224"/>
      <c r="F5" s="224"/>
      <c r="G5" s="225"/>
    </row>
    <row r="6" spans="1:7" x14ac:dyDescent="0.25">
      <c r="A6" s="176"/>
      <c r="B6" s="218">
        <v>2025</v>
      </c>
      <c r="C6" s="224"/>
      <c r="D6" s="225"/>
      <c r="E6" s="218">
        <v>2024</v>
      </c>
      <c r="F6" s="224"/>
      <c r="G6" s="225"/>
    </row>
    <row r="7" spans="1:7" x14ac:dyDescent="0.25">
      <c r="A7" s="232" t="s">
        <v>91</v>
      </c>
      <c r="B7" s="234" t="s">
        <v>158</v>
      </c>
      <c r="C7" s="234" t="s">
        <v>93</v>
      </c>
      <c r="D7" s="231" t="s">
        <v>92</v>
      </c>
      <c r="E7" s="234" t="s">
        <v>158</v>
      </c>
      <c r="F7" s="234" t="s">
        <v>93</v>
      </c>
      <c r="G7" s="231" t="s">
        <v>92</v>
      </c>
    </row>
    <row r="8" spans="1:7" x14ac:dyDescent="0.25">
      <c r="A8" s="233"/>
      <c r="B8" s="234"/>
      <c r="C8" s="234"/>
      <c r="D8" s="231"/>
      <c r="E8" s="234"/>
      <c r="F8" s="234"/>
      <c r="G8" s="231"/>
    </row>
    <row r="9" spans="1:7" ht="15.75" x14ac:dyDescent="0.25">
      <c r="A9" s="151" t="s">
        <v>159</v>
      </c>
      <c r="B9" s="152">
        <v>98624.965337053567</v>
      </c>
      <c r="C9" s="152">
        <v>111163.99414</v>
      </c>
      <c r="D9" s="67">
        <v>39.104616560385665</v>
      </c>
      <c r="E9" s="178">
        <v>96694.347632589284</v>
      </c>
      <c r="F9" s="179">
        <v>129878.09079</v>
      </c>
      <c r="G9" s="153">
        <v>42.453949843911332</v>
      </c>
    </row>
    <row r="10" spans="1:7" ht="15.75" x14ac:dyDescent="0.25">
      <c r="A10" s="154" t="s">
        <v>160</v>
      </c>
      <c r="B10" s="152">
        <v>82877.154965481575</v>
      </c>
      <c r="C10" s="152">
        <v>81941.947522000002</v>
      </c>
      <c r="D10" s="67">
        <v>28.825056735758764</v>
      </c>
      <c r="E10" s="180">
        <v>78414.925824405116</v>
      </c>
      <c r="F10" s="181">
        <v>77427.085659999997</v>
      </c>
      <c r="G10" s="153">
        <v>25.309007787038983</v>
      </c>
    </row>
    <row r="11" spans="1:7" ht="15.75" x14ac:dyDescent="0.25">
      <c r="A11" s="154" t="s">
        <v>161</v>
      </c>
      <c r="B11" s="152">
        <v>2303.0469200000002</v>
      </c>
      <c r="C11" s="152">
        <v>43057.20134</v>
      </c>
      <c r="D11" s="182"/>
      <c r="E11" s="152">
        <v>1914.028957</v>
      </c>
      <c r="F11" s="152">
        <v>33492.929036000001</v>
      </c>
      <c r="G11" s="153"/>
    </row>
    <row r="12" spans="1:7" x14ac:dyDescent="0.25">
      <c r="A12" s="155" t="s">
        <v>162</v>
      </c>
      <c r="B12" s="137">
        <v>41.506999999999998</v>
      </c>
      <c r="C12" s="137">
        <v>278.48701</v>
      </c>
      <c r="D12" s="183">
        <v>9.7964523741232754E-2</v>
      </c>
      <c r="E12" s="131">
        <v>0</v>
      </c>
      <c r="F12" s="133">
        <v>0</v>
      </c>
      <c r="G12" s="134">
        <v>0</v>
      </c>
    </row>
    <row r="13" spans="1:7" x14ac:dyDescent="0.25">
      <c r="A13" s="155" t="s">
        <v>163</v>
      </c>
      <c r="B13" s="137">
        <v>17.687919999999998</v>
      </c>
      <c r="C13" s="137">
        <v>78.932839999999999</v>
      </c>
      <c r="D13" s="183">
        <v>2.7766530575853168E-2</v>
      </c>
      <c r="E13" s="131">
        <v>0.72</v>
      </c>
      <c r="F13" s="133">
        <v>29.052</v>
      </c>
      <c r="G13" s="134">
        <v>9.4963834420660875E-3</v>
      </c>
    </row>
    <row r="14" spans="1:7" x14ac:dyDescent="0.25">
      <c r="A14" s="155" t="s">
        <v>164</v>
      </c>
      <c r="B14" s="137">
        <v>619.29525999999998</v>
      </c>
      <c r="C14" s="137">
        <v>21540.850699000002</v>
      </c>
      <c r="D14" s="183">
        <v>7.577513865758176</v>
      </c>
      <c r="E14" s="131">
        <v>483.10944699999999</v>
      </c>
      <c r="F14" s="133">
        <v>16873.084997000002</v>
      </c>
      <c r="G14" s="134">
        <v>5.5153960134271154</v>
      </c>
    </row>
    <row r="15" spans="1:7" x14ac:dyDescent="0.25">
      <c r="A15" s="155" t="s">
        <v>165</v>
      </c>
      <c r="B15" s="137">
        <v>296.23073999999997</v>
      </c>
      <c r="C15" s="137">
        <v>5853.1417709999996</v>
      </c>
      <c r="D15" s="183">
        <v>2.0589838139521501</v>
      </c>
      <c r="E15" s="131">
        <v>145.40961999999999</v>
      </c>
      <c r="F15" s="133">
        <v>2476.2179740000001</v>
      </c>
      <c r="G15" s="134">
        <v>0.80941468288723784</v>
      </c>
    </row>
    <row r="16" spans="1:7" x14ac:dyDescent="0.25">
      <c r="A16" s="155" t="s">
        <v>166</v>
      </c>
      <c r="B16" s="137">
        <v>403.77553</v>
      </c>
      <c r="C16" s="137">
        <v>1895.0488500000001</v>
      </c>
      <c r="D16" s="183">
        <v>0.66662914746587587</v>
      </c>
      <c r="E16" s="131">
        <v>409.08989000000003</v>
      </c>
      <c r="F16" s="133">
        <v>1843.4531000000002</v>
      </c>
      <c r="G16" s="134">
        <v>0.60257942637565065</v>
      </c>
    </row>
    <row r="17" spans="1:8" x14ac:dyDescent="0.25">
      <c r="A17" s="155" t="s">
        <v>167</v>
      </c>
      <c r="B17" s="137">
        <v>924.55047000000002</v>
      </c>
      <c r="C17" s="137">
        <v>13410.740169999999</v>
      </c>
      <c r="D17" s="183">
        <v>4.7175513636038851</v>
      </c>
      <c r="E17" s="131">
        <v>875.7</v>
      </c>
      <c r="F17" s="133">
        <v>12271.120965</v>
      </c>
      <c r="G17" s="134">
        <v>4.0111272871959258</v>
      </c>
    </row>
    <row r="18" spans="1:8" ht="15.75" x14ac:dyDescent="0.25">
      <c r="A18" s="156" t="s">
        <v>178</v>
      </c>
      <c r="B18" s="152">
        <v>458.48052599999994</v>
      </c>
      <c r="C18" s="152">
        <v>28380.064840000003</v>
      </c>
      <c r="D18" s="182"/>
      <c r="E18" s="152">
        <v>462.495</v>
      </c>
      <c r="F18" s="181">
        <v>30341.75589</v>
      </c>
      <c r="G18" s="153"/>
    </row>
    <row r="19" spans="1:8" x14ac:dyDescent="0.25">
      <c r="A19" s="155" t="s">
        <v>169</v>
      </c>
      <c r="B19" s="184">
        <v>409.53</v>
      </c>
      <c r="C19" s="184">
        <v>26290.916690000002</v>
      </c>
      <c r="D19" s="183">
        <v>9.2484641644731571</v>
      </c>
      <c r="E19" s="185">
        <v>401.55500000000001</v>
      </c>
      <c r="F19" s="186">
        <v>27542.416659999999</v>
      </c>
      <c r="G19" s="134">
        <v>9.0029378192382321</v>
      </c>
    </row>
    <row r="20" spans="1:8" x14ac:dyDescent="0.25">
      <c r="A20" s="155" t="s">
        <v>170</v>
      </c>
      <c r="B20" s="184">
        <v>48.950525999999996</v>
      </c>
      <c r="C20" s="184">
        <v>2089.14815</v>
      </c>
      <c r="D20" s="183">
        <v>0.73490825852030761</v>
      </c>
      <c r="E20" s="185">
        <v>60.94</v>
      </c>
      <c r="F20" s="186">
        <v>2799.33923</v>
      </c>
      <c r="G20" s="134">
        <v>0.91503506514174704</v>
      </c>
    </row>
    <row r="21" spans="1:8" ht="15.75" x14ac:dyDescent="0.25">
      <c r="A21" s="156" t="s">
        <v>171</v>
      </c>
      <c r="B21" s="152">
        <v>37778.432649999995</v>
      </c>
      <c r="C21" s="152">
        <v>9765.5074100000002</v>
      </c>
      <c r="D21" s="67">
        <v>3.4352528059105145</v>
      </c>
      <c r="E21" s="180">
        <v>42158.044999999998</v>
      </c>
      <c r="F21" s="181">
        <v>12694.741039999999</v>
      </c>
      <c r="G21" s="153">
        <v>4.1495982587626612</v>
      </c>
    </row>
    <row r="22" spans="1:8" ht="15.75" x14ac:dyDescent="0.25">
      <c r="A22" s="157" t="s">
        <v>172</v>
      </c>
      <c r="B22" s="158">
        <v>12912.629370999999</v>
      </c>
      <c r="C22" s="159">
        <v>9964.6108100000001</v>
      </c>
      <c r="D22" s="67">
        <v>3.5052922298544176</v>
      </c>
      <c r="E22" s="158">
        <v>13101.175431</v>
      </c>
      <c r="F22" s="181">
        <v>22092.387340000001</v>
      </c>
      <c r="G22" s="187">
        <v>7.2214574325790464</v>
      </c>
    </row>
    <row r="23" spans="1:8" ht="15.75" x14ac:dyDescent="0.25">
      <c r="A23" s="160" t="s">
        <v>173</v>
      </c>
      <c r="B23" s="40"/>
      <c r="C23" s="161">
        <v>284273.32606200001</v>
      </c>
      <c r="D23" s="188">
        <v>99.999999999999986</v>
      </c>
      <c r="E23" s="189"/>
      <c r="F23" s="190">
        <v>305926.989756</v>
      </c>
      <c r="G23" s="153">
        <v>100</v>
      </c>
      <c r="H23" s="78"/>
    </row>
    <row r="24" spans="1:8" x14ac:dyDescent="0.25">
      <c r="A24" s="89"/>
      <c r="B24" s="164"/>
      <c r="C24" s="165"/>
      <c r="D24" s="165"/>
      <c r="E24" s="164"/>
      <c r="F24" s="191"/>
      <c r="G24" s="166"/>
    </row>
    <row r="25" spans="1:8" ht="15.75" x14ac:dyDescent="0.25">
      <c r="A25" s="167" t="s">
        <v>174</v>
      </c>
      <c r="B25" s="168"/>
      <c r="C25" s="169">
        <v>81210.246590000024</v>
      </c>
      <c r="D25" s="170"/>
      <c r="E25" s="192"/>
      <c r="F25" s="169">
        <v>81256.48146999997</v>
      </c>
      <c r="G25" s="171"/>
    </row>
    <row r="26" spans="1:8" ht="15.75" x14ac:dyDescent="0.25">
      <c r="A26" s="172" t="s">
        <v>175</v>
      </c>
      <c r="B26" s="173"/>
      <c r="C26" s="174">
        <v>365483.572652</v>
      </c>
      <c r="D26" s="174"/>
      <c r="E26" s="176"/>
      <c r="F26" s="174">
        <v>387183.47122599999</v>
      </c>
      <c r="G26" s="175"/>
    </row>
    <row r="27" spans="1:8" x14ac:dyDescent="0.25">
      <c r="A27" s="177" t="s">
        <v>179</v>
      </c>
    </row>
    <row r="28" spans="1:8" x14ac:dyDescent="0.25">
      <c r="A28" s="177" t="s">
        <v>180</v>
      </c>
    </row>
    <row r="30" spans="1:8" x14ac:dyDescent="0.25">
      <c r="D30" s="137"/>
      <c r="E30" s="137"/>
    </row>
    <row r="31" spans="1:8" x14ac:dyDescent="0.25">
      <c r="C31" s="137"/>
      <c r="D31" s="137"/>
    </row>
  </sheetData>
  <mergeCells count="13">
    <mergeCell ref="B1:D1"/>
    <mergeCell ref="A2:G2"/>
    <mergeCell ref="A3:F3"/>
    <mergeCell ref="A5:G5"/>
    <mergeCell ref="B6:D6"/>
    <mergeCell ref="E6:G6"/>
    <mergeCell ref="G7:G8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3B5C1-8527-4C8F-B7BA-6A8F0FCAFBDE}">
  <dimension ref="A1:K34"/>
  <sheetViews>
    <sheetView workbookViewId="0">
      <selection activeCell="F6" sqref="A1:XFD1048576"/>
    </sheetView>
  </sheetViews>
  <sheetFormatPr defaultRowHeight="15" x14ac:dyDescent="0.25"/>
  <cols>
    <col min="1" max="1" width="44.7109375" customWidth="1"/>
    <col min="2" max="2" width="10.42578125" bestFit="1" customWidth="1"/>
    <col min="3" max="3" width="10.5703125" bestFit="1" customWidth="1"/>
    <col min="4" max="4" width="10.42578125" bestFit="1" customWidth="1"/>
    <col min="5" max="5" width="10.5703125" bestFit="1" customWidth="1"/>
    <col min="6" max="6" width="9.5703125" bestFit="1" customWidth="1"/>
    <col min="7" max="7" width="11.5703125" style="137" bestFit="1" customWidth="1"/>
    <col min="8" max="8" width="13.28515625" style="137" bestFit="1" customWidth="1"/>
    <col min="9" max="10" width="11.5703125" style="137" bestFit="1" customWidth="1"/>
    <col min="11" max="11" width="10.5703125" bestFit="1" customWidth="1"/>
  </cols>
  <sheetData>
    <row r="1" spans="1:11" x14ac:dyDescent="0.25">
      <c r="A1" s="217" t="s">
        <v>146</v>
      </c>
      <c r="B1" s="217"/>
      <c r="C1" s="217"/>
      <c r="D1" s="217"/>
      <c r="E1" s="217"/>
    </row>
    <row r="2" spans="1:11" x14ac:dyDescent="0.25">
      <c r="A2" s="217" t="s">
        <v>127</v>
      </c>
      <c r="B2" s="217"/>
      <c r="C2" s="217"/>
      <c r="D2" s="217"/>
      <c r="E2" s="217"/>
    </row>
    <row r="3" spans="1:11" x14ac:dyDescent="0.25">
      <c r="A3" s="217" t="s">
        <v>207</v>
      </c>
      <c r="B3" s="217"/>
      <c r="C3" s="217"/>
      <c r="D3" s="217"/>
      <c r="E3" s="217"/>
    </row>
    <row r="5" spans="1:11" x14ac:dyDescent="0.25">
      <c r="A5" s="218" t="s">
        <v>155</v>
      </c>
      <c r="B5" s="224"/>
      <c r="C5" s="224"/>
      <c r="D5" s="224"/>
      <c r="E5" s="225"/>
    </row>
    <row r="6" spans="1:11" x14ac:dyDescent="0.25">
      <c r="A6" s="193"/>
      <c r="B6" s="218">
        <v>2025</v>
      </c>
      <c r="C6" s="225"/>
      <c r="D6" s="218">
        <v>2024</v>
      </c>
      <c r="E6" s="225"/>
    </row>
    <row r="7" spans="1:11" x14ac:dyDescent="0.25">
      <c r="A7" s="236" t="s">
        <v>91</v>
      </c>
      <c r="B7" s="234" t="s">
        <v>158</v>
      </c>
      <c r="C7" s="238" t="s">
        <v>93</v>
      </c>
      <c r="D7" s="234" t="s">
        <v>158</v>
      </c>
      <c r="E7" s="238" t="s">
        <v>93</v>
      </c>
    </row>
    <row r="8" spans="1:11" x14ac:dyDescent="0.25">
      <c r="A8" s="237"/>
      <c r="B8" s="234"/>
      <c r="C8" s="238"/>
      <c r="D8" s="234"/>
      <c r="E8" s="238"/>
    </row>
    <row r="9" spans="1:11" ht="15.75" x14ac:dyDescent="0.25">
      <c r="A9" s="194" t="s">
        <v>181</v>
      </c>
      <c r="B9" s="152">
        <v>90.258600000000001</v>
      </c>
      <c r="C9" s="152">
        <v>338.11484999999999</v>
      </c>
      <c r="D9" s="178">
        <v>135.30479</v>
      </c>
      <c r="E9" s="195">
        <v>472.69640000000004</v>
      </c>
      <c r="F9" s="213"/>
    </row>
    <row r="10" spans="1:11" ht="15.75" x14ac:dyDescent="0.25">
      <c r="A10" s="196" t="s">
        <v>182</v>
      </c>
      <c r="B10" s="152">
        <v>0</v>
      </c>
      <c r="C10" s="152">
        <v>0</v>
      </c>
      <c r="D10" s="180">
        <v>0</v>
      </c>
      <c r="E10" s="197">
        <v>0</v>
      </c>
      <c r="F10" s="213"/>
    </row>
    <row r="11" spans="1:11" ht="15.75" x14ac:dyDescent="0.25">
      <c r="A11" s="196" t="s">
        <v>183</v>
      </c>
      <c r="B11" s="152">
        <v>800.99</v>
      </c>
      <c r="C11" s="152">
        <v>466.43871000000001</v>
      </c>
      <c r="D11" s="180">
        <v>801.05100000000004</v>
      </c>
      <c r="E11" s="197">
        <v>463.01946999999996</v>
      </c>
      <c r="F11" s="213"/>
    </row>
    <row r="12" spans="1:11" ht="15.75" x14ac:dyDescent="0.25">
      <c r="A12" s="198" t="s">
        <v>184</v>
      </c>
      <c r="B12" s="152">
        <v>61.702100000000002</v>
      </c>
      <c r="C12" s="152">
        <v>686.31218999999999</v>
      </c>
      <c r="D12" s="180">
        <v>15.308489999999999</v>
      </c>
      <c r="E12" s="197">
        <v>219.12339</v>
      </c>
      <c r="F12" s="213"/>
    </row>
    <row r="13" spans="1:11" ht="15.75" x14ac:dyDescent="0.25">
      <c r="A13" s="198" t="s">
        <v>185</v>
      </c>
      <c r="B13" s="152">
        <v>0</v>
      </c>
      <c r="C13" s="152">
        <v>0</v>
      </c>
      <c r="D13" s="180">
        <v>8.0697369999999999</v>
      </c>
      <c r="E13" s="197">
        <v>300.81140999999997</v>
      </c>
      <c r="F13" s="213"/>
    </row>
    <row r="14" spans="1:11" ht="15.75" x14ac:dyDescent="0.25">
      <c r="A14" s="198" t="s">
        <v>186</v>
      </c>
      <c r="B14" s="152">
        <v>204</v>
      </c>
      <c r="C14" s="152">
        <v>251.17876000000001</v>
      </c>
      <c r="D14" s="180">
        <v>51</v>
      </c>
      <c r="E14" s="197">
        <v>66.799419999999998</v>
      </c>
      <c r="F14" s="213"/>
    </row>
    <row r="15" spans="1:11" ht="15.75" x14ac:dyDescent="0.25">
      <c r="A15" s="199" t="s">
        <v>187</v>
      </c>
      <c r="B15" s="152">
        <v>2.21062</v>
      </c>
      <c r="C15" s="197">
        <v>22.068930000000002</v>
      </c>
      <c r="D15" s="152">
        <v>2.3609999999999998</v>
      </c>
      <c r="E15" s="197">
        <v>18.6997</v>
      </c>
      <c r="F15" s="213"/>
    </row>
    <row r="16" spans="1:11" x14ac:dyDescent="0.25">
      <c r="A16" s="200" t="s">
        <v>188</v>
      </c>
      <c r="B16" s="137">
        <v>0.80092999999999992</v>
      </c>
      <c r="C16" s="137">
        <v>7.8583800000000004</v>
      </c>
      <c r="D16" s="131">
        <v>1.4374400000000001</v>
      </c>
      <c r="E16" s="132">
        <v>9.5699400000000008</v>
      </c>
      <c r="F16" s="213"/>
      <c r="K16" s="70"/>
    </row>
    <row r="17" spans="1:11" x14ac:dyDescent="0.25">
      <c r="A17" s="200" t="s">
        <v>189</v>
      </c>
      <c r="B17" s="137">
        <v>1.4096900000000001</v>
      </c>
      <c r="C17" s="137">
        <v>14.21055</v>
      </c>
      <c r="D17" s="131">
        <v>0.92355999999999994</v>
      </c>
      <c r="E17" s="132">
        <v>9.129760000000001</v>
      </c>
      <c r="F17" s="213"/>
    </row>
    <row r="18" spans="1:11" ht="15.75" x14ac:dyDescent="0.25">
      <c r="A18" s="201" t="s">
        <v>190</v>
      </c>
      <c r="B18" s="152">
        <v>1.5994999999999999</v>
      </c>
      <c r="C18" s="197">
        <v>30.98509</v>
      </c>
      <c r="D18" s="152">
        <v>4.025474</v>
      </c>
      <c r="E18" s="197">
        <v>89.520240000000001</v>
      </c>
      <c r="F18" s="213"/>
      <c r="K18" s="137"/>
    </row>
    <row r="19" spans="1:11" x14ac:dyDescent="0.25">
      <c r="A19" s="200" t="s">
        <v>191</v>
      </c>
      <c r="B19" s="137">
        <v>0</v>
      </c>
      <c r="C19" s="137">
        <v>0</v>
      </c>
      <c r="D19" s="131">
        <v>1.736842</v>
      </c>
      <c r="E19" s="132">
        <v>29.102430000000002</v>
      </c>
      <c r="F19" s="213"/>
      <c r="K19" s="70"/>
    </row>
    <row r="20" spans="1:11" x14ac:dyDescent="0.25">
      <c r="A20" s="200" t="s">
        <v>192</v>
      </c>
      <c r="B20" s="137">
        <v>0</v>
      </c>
      <c r="C20" s="137">
        <v>0</v>
      </c>
      <c r="D20" s="131">
        <v>1.4526320000000001</v>
      </c>
      <c r="E20" s="132">
        <v>25.276730000000001</v>
      </c>
      <c r="F20" s="213"/>
    </row>
    <row r="21" spans="1:11" x14ac:dyDescent="0.25">
      <c r="A21" s="200" t="s">
        <v>193</v>
      </c>
      <c r="B21" s="137">
        <v>0</v>
      </c>
      <c r="C21" s="137">
        <v>0</v>
      </c>
      <c r="D21" s="131">
        <v>0</v>
      </c>
      <c r="E21" s="132">
        <v>0</v>
      </c>
      <c r="F21" s="213"/>
      <c r="K21" s="70"/>
    </row>
    <row r="22" spans="1:11" x14ac:dyDescent="0.25">
      <c r="A22" s="155" t="s">
        <v>194</v>
      </c>
      <c r="B22" s="137">
        <v>1.5994999999999999</v>
      </c>
      <c r="C22" s="137">
        <v>30.98509</v>
      </c>
      <c r="D22" s="131">
        <v>0.4</v>
      </c>
      <c r="E22" s="132">
        <v>7.6871200000000002</v>
      </c>
      <c r="F22" s="213"/>
    </row>
    <row r="23" spans="1:11" x14ac:dyDescent="0.25">
      <c r="A23" s="200" t="s">
        <v>195</v>
      </c>
      <c r="B23" s="137">
        <v>0</v>
      </c>
      <c r="C23" s="137">
        <v>0</v>
      </c>
      <c r="D23" s="131">
        <v>0.436</v>
      </c>
      <c r="E23" s="132">
        <v>27.453959999999999</v>
      </c>
      <c r="F23" s="213"/>
      <c r="K23" s="70"/>
    </row>
    <row r="24" spans="1:11" x14ac:dyDescent="0.25">
      <c r="A24" s="200" t="s">
        <v>196</v>
      </c>
      <c r="B24" s="131">
        <v>0</v>
      </c>
      <c r="C24" s="133">
        <v>0</v>
      </c>
      <c r="D24" s="131">
        <v>0</v>
      </c>
      <c r="E24" s="132">
        <v>0</v>
      </c>
      <c r="F24" s="213"/>
    </row>
    <row r="25" spans="1:11" ht="15.75" x14ac:dyDescent="0.25">
      <c r="A25" s="202" t="s">
        <v>197</v>
      </c>
      <c r="B25" s="152">
        <v>947.38300000000004</v>
      </c>
      <c r="C25" s="152">
        <v>1037.70516</v>
      </c>
      <c r="D25" s="180">
        <v>776.95799999999997</v>
      </c>
      <c r="E25" s="197">
        <v>785.28301999999996</v>
      </c>
      <c r="F25" s="213"/>
    </row>
    <row r="26" spans="1:11" ht="15.75" x14ac:dyDescent="0.25">
      <c r="A26" s="202" t="s">
        <v>198</v>
      </c>
      <c r="B26" s="152">
        <v>569.07100000000003</v>
      </c>
      <c r="C26" s="152">
        <v>2013.7400299999999</v>
      </c>
      <c r="D26" s="152">
        <v>407.48599999999999</v>
      </c>
      <c r="E26" s="152">
        <v>1269.21156</v>
      </c>
      <c r="F26" s="213"/>
    </row>
    <row r="27" spans="1:11" ht="15.75" x14ac:dyDescent="0.25">
      <c r="A27" s="202" t="s">
        <v>199</v>
      </c>
      <c r="B27" s="152">
        <v>33</v>
      </c>
      <c r="C27" s="152">
        <v>179.38979</v>
      </c>
      <c r="D27" s="180">
        <v>68.816999999999993</v>
      </c>
      <c r="E27" s="197">
        <v>680.76320999999996</v>
      </c>
      <c r="F27" s="213"/>
    </row>
    <row r="28" spans="1:11" ht="15.75" x14ac:dyDescent="0.25">
      <c r="A28" s="202" t="s">
        <v>200</v>
      </c>
      <c r="B28" s="152">
        <v>118.745</v>
      </c>
      <c r="C28" s="152">
        <v>251.88417000000001</v>
      </c>
      <c r="D28" s="180">
        <v>116.261</v>
      </c>
      <c r="E28" s="197">
        <v>276.20112999999998</v>
      </c>
      <c r="F28" s="213"/>
      <c r="K28" s="70"/>
    </row>
    <row r="29" spans="1:11" ht="15.75" x14ac:dyDescent="0.25">
      <c r="A29" s="202" t="s">
        <v>201</v>
      </c>
      <c r="B29" s="152"/>
      <c r="C29" s="152">
        <v>1655.4286700000011</v>
      </c>
      <c r="D29" s="180"/>
      <c r="E29" s="203">
        <v>1717.2715200000021</v>
      </c>
      <c r="F29" s="213"/>
      <c r="K29" s="137"/>
    </row>
    <row r="30" spans="1:11" ht="15.75" x14ac:dyDescent="0.25">
      <c r="A30" s="204" t="s">
        <v>174</v>
      </c>
      <c r="B30" s="193"/>
      <c r="C30" s="205">
        <v>6933.2463500000013</v>
      </c>
      <c r="D30" s="193"/>
      <c r="E30" s="205">
        <v>6359.4004700000023</v>
      </c>
      <c r="F30" s="213"/>
      <c r="K30" s="137"/>
    </row>
    <row r="32" spans="1:11" x14ac:dyDescent="0.25">
      <c r="C32" s="70"/>
      <c r="J32" s="206"/>
      <c r="K32" s="70"/>
    </row>
    <row r="33" spans="3:11" x14ac:dyDescent="0.25">
      <c r="C33" s="70"/>
    </row>
    <row r="34" spans="3:11" x14ac:dyDescent="0.25">
      <c r="K34" s="137"/>
    </row>
  </sheetData>
  <mergeCells count="11">
    <mergeCell ref="A1:E1"/>
    <mergeCell ref="A2:E2"/>
    <mergeCell ref="A3:E3"/>
    <mergeCell ref="A5:E5"/>
    <mergeCell ref="B6:C6"/>
    <mergeCell ref="D6:E6"/>
    <mergeCell ref="A7:A8"/>
    <mergeCell ref="B7:B8"/>
    <mergeCell ref="C7:C8"/>
    <mergeCell ref="D7:D8"/>
    <mergeCell ref="E7:E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88182-8019-47BB-9A2D-D4E9173861C8}">
  <dimension ref="A1:O33"/>
  <sheetViews>
    <sheetView zoomScaleNormal="100" workbookViewId="0">
      <selection activeCell="I16" sqref="A1:XFD1048576"/>
    </sheetView>
  </sheetViews>
  <sheetFormatPr defaultRowHeight="15" x14ac:dyDescent="0.25"/>
  <cols>
    <col min="1" max="1" width="44.7109375" customWidth="1"/>
    <col min="2" max="2" width="10.5703125" bestFit="1" customWidth="1"/>
    <col min="3" max="3" width="11.28515625" bestFit="1" customWidth="1"/>
    <col min="4" max="4" width="10.5703125" bestFit="1" customWidth="1"/>
    <col min="5" max="5" width="11.28515625" bestFit="1" customWidth="1"/>
    <col min="6" max="6" width="10.28515625" bestFit="1" customWidth="1"/>
    <col min="7" max="7" width="13.28515625" bestFit="1" customWidth="1"/>
    <col min="8" max="8" width="14" bestFit="1" customWidth="1"/>
    <col min="9" max="10" width="16.85546875" bestFit="1" customWidth="1"/>
    <col min="11" max="11" width="11.5703125" bestFit="1" customWidth="1"/>
    <col min="13" max="14" width="13.28515625" bestFit="1" customWidth="1"/>
    <col min="15" max="15" width="11.5703125" bestFit="1" customWidth="1"/>
  </cols>
  <sheetData>
    <row r="1" spans="1:11" x14ac:dyDescent="0.25">
      <c r="A1" s="217" t="s">
        <v>146</v>
      </c>
      <c r="B1" s="217"/>
      <c r="C1" s="217"/>
      <c r="D1" s="217"/>
      <c r="E1" s="217"/>
    </row>
    <row r="2" spans="1:11" x14ac:dyDescent="0.25">
      <c r="A2" s="217" t="s">
        <v>127</v>
      </c>
      <c r="B2" s="217"/>
      <c r="C2" s="217"/>
      <c r="D2" s="217"/>
      <c r="E2" s="217"/>
    </row>
    <row r="3" spans="1:11" x14ac:dyDescent="0.25">
      <c r="A3" s="217" t="s">
        <v>209</v>
      </c>
      <c r="B3" s="217"/>
      <c r="C3" s="217"/>
      <c r="D3" s="217"/>
      <c r="E3" s="217"/>
    </row>
    <row r="5" spans="1:11" x14ac:dyDescent="0.25">
      <c r="A5" s="218" t="s">
        <v>156</v>
      </c>
      <c r="B5" s="224"/>
      <c r="C5" s="224"/>
      <c r="D5" s="224"/>
      <c r="E5" s="225"/>
    </row>
    <row r="6" spans="1:11" x14ac:dyDescent="0.25">
      <c r="A6" s="193"/>
      <c r="B6" s="218">
        <v>2025</v>
      </c>
      <c r="C6" s="225"/>
      <c r="D6" s="218">
        <v>2024</v>
      </c>
      <c r="E6" s="225"/>
    </row>
    <row r="7" spans="1:11" x14ac:dyDescent="0.25">
      <c r="A7" s="236" t="s">
        <v>91</v>
      </c>
      <c r="B7" s="234" t="s">
        <v>158</v>
      </c>
      <c r="C7" s="238" t="s">
        <v>93</v>
      </c>
      <c r="D7" s="234" t="s">
        <v>158</v>
      </c>
      <c r="E7" s="238" t="s">
        <v>93</v>
      </c>
    </row>
    <row r="8" spans="1:11" x14ac:dyDescent="0.25">
      <c r="A8" s="237"/>
      <c r="B8" s="234"/>
      <c r="C8" s="238"/>
      <c r="D8" s="234"/>
      <c r="E8" s="238"/>
    </row>
    <row r="9" spans="1:11" ht="15.75" x14ac:dyDescent="0.25">
      <c r="A9" s="194" t="s">
        <v>181</v>
      </c>
      <c r="B9" s="152">
        <v>1784.0267099999999</v>
      </c>
      <c r="C9" s="152">
        <v>6660.1923799999995</v>
      </c>
      <c r="D9" s="178">
        <v>2147.5083</v>
      </c>
      <c r="E9" s="195">
        <v>7651.4162300000007</v>
      </c>
      <c r="F9" s="70"/>
      <c r="G9" s="137"/>
      <c r="H9" s="137"/>
      <c r="I9" s="137"/>
      <c r="J9" s="137"/>
    </row>
    <row r="10" spans="1:11" ht="15.75" x14ac:dyDescent="0.25">
      <c r="A10" s="196" t="s">
        <v>182</v>
      </c>
      <c r="B10" s="152">
        <v>3763.9891000000002</v>
      </c>
      <c r="C10" s="152">
        <v>8122.5628399999996</v>
      </c>
      <c r="D10" s="180">
        <v>2402.5</v>
      </c>
      <c r="E10" s="197">
        <v>4279.4236600000004</v>
      </c>
      <c r="F10" s="70"/>
      <c r="G10" s="137"/>
      <c r="H10" s="137"/>
      <c r="I10" s="137"/>
      <c r="J10" s="137"/>
    </row>
    <row r="11" spans="1:11" ht="15.75" x14ac:dyDescent="0.25">
      <c r="A11" s="196" t="s">
        <v>183</v>
      </c>
      <c r="B11" s="152">
        <v>5676.3670000000002</v>
      </c>
      <c r="C11" s="152">
        <v>3269.0596499999997</v>
      </c>
      <c r="D11" s="180">
        <v>5556.6540000000005</v>
      </c>
      <c r="E11" s="197">
        <v>3212.7238500000003</v>
      </c>
      <c r="F11" s="70"/>
      <c r="G11" s="137"/>
      <c r="H11" s="137"/>
      <c r="I11" s="137"/>
      <c r="J11" s="137"/>
    </row>
    <row r="12" spans="1:11" ht="15.75" x14ac:dyDescent="0.25">
      <c r="A12" s="198" t="s">
        <v>184</v>
      </c>
      <c r="B12" s="207">
        <v>207.55723</v>
      </c>
      <c r="C12" s="152">
        <v>2514.5108599999999</v>
      </c>
      <c r="D12" s="208">
        <v>302.02100000000002</v>
      </c>
      <c r="E12" s="197">
        <v>3733.0817299999999</v>
      </c>
      <c r="F12" s="70"/>
      <c r="G12" s="137"/>
      <c r="H12" s="137"/>
      <c r="I12" s="137"/>
      <c r="J12" s="137"/>
    </row>
    <row r="13" spans="1:11" ht="15.75" x14ac:dyDescent="0.25">
      <c r="A13" s="198" t="s">
        <v>185</v>
      </c>
      <c r="B13" s="152">
        <v>8.756316</v>
      </c>
      <c r="C13" s="152">
        <v>520.37181999999996</v>
      </c>
      <c r="D13" s="180">
        <v>59.859262999999999</v>
      </c>
      <c r="E13" s="197">
        <v>2080.8396600000001</v>
      </c>
      <c r="F13" s="70"/>
      <c r="G13" s="137"/>
      <c r="H13" s="137"/>
      <c r="I13" s="137"/>
      <c r="J13" s="137"/>
    </row>
    <row r="14" spans="1:11" ht="15.75" x14ac:dyDescent="0.25">
      <c r="A14" s="198" t="s">
        <v>186</v>
      </c>
      <c r="B14" s="152">
        <v>1832.75</v>
      </c>
      <c r="C14" s="152">
        <v>2349.7117400000002</v>
      </c>
      <c r="D14" s="180">
        <v>2085.5500000000002</v>
      </c>
      <c r="E14" s="197">
        <v>2817.2796000000003</v>
      </c>
      <c r="F14" s="70"/>
      <c r="G14" s="137"/>
      <c r="H14" s="137"/>
      <c r="I14" s="137"/>
      <c r="J14" s="137"/>
    </row>
    <row r="15" spans="1:11" ht="15.75" x14ac:dyDescent="0.25">
      <c r="A15" s="199" t="s">
        <v>187</v>
      </c>
      <c r="B15" s="152">
        <v>49.046320000000009</v>
      </c>
      <c r="C15" s="197">
        <v>373.20726999999999</v>
      </c>
      <c r="D15" s="152">
        <v>54.03501</v>
      </c>
      <c r="E15" s="197">
        <v>508.43580000000003</v>
      </c>
      <c r="F15" s="70"/>
    </row>
    <row r="16" spans="1:11" x14ac:dyDescent="0.25">
      <c r="A16" s="200" t="s">
        <v>188</v>
      </c>
      <c r="B16" s="137">
        <v>13.869530000000001</v>
      </c>
      <c r="C16" s="137">
        <v>111.95919000000001</v>
      </c>
      <c r="D16" s="131">
        <v>17.145099999999999</v>
      </c>
      <c r="E16" s="132">
        <v>126.02522</v>
      </c>
      <c r="F16" s="70"/>
      <c r="G16" s="137"/>
      <c r="H16" s="137"/>
      <c r="I16" s="137"/>
      <c r="J16" s="137"/>
      <c r="K16" s="70"/>
    </row>
    <row r="17" spans="1:15" x14ac:dyDescent="0.25">
      <c r="A17" s="200" t="s">
        <v>189</v>
      </c>
      <c r="B17" s="137">
        <v>35.176790000000004</v>
      </c>
      <c r="C17" s="137">
        <v>261.24807999999996</v>
      </c>
      <c r="D17" s="131">
        <v>36.88991</v>
      </c>
      <c r="E17" s="132">
        <v>382.41058000000004</v>
      </c>
      <c r="F17" s="70"/>
      <c r="G17" s="137"/>
      <c r="H17" s="137"/>
      <c r="I17" s="137"/>
      <c r="J17" s="137"/>
    </row>
    <row r="18" spans="1:15" ht="15.75" x14ac:dyDescent="0.25">
      <c r="A18" s="201" t="s">
        <v>190</v>
      </c>
      <c r="B18" s="152">
        <v>679.29799000000003</v>
      </c>
      <c r="C18" s="197">
        <v>4428.6645600000002</v>
      </c>
      <c r="D18" s="152">
        <v>1878.9744639999997</v>
      </c>
      <c r="E18" s="197">
        <v>4893.9107899999999</v>
      </c>
      <c r="F18" s="70"/>
      <c r="I18" s="70"/>
      <c r="J18" s="70"/>
      <c r="K18" s="70"/>
    </row>
    <row r="19" spans="1:15" x14ac:dyDescent="0.25">
      <c r="A19" s="200" t="s">
        <v>191</v>
      </c>
      <c r="B19" s="15">
        <v>55.306315999999995</v>
      </c>
      <c r="C19" s="15">
        <v>872.53744999999992</v>
      </c>
      <c r="D19" s="135">
        <v>72.557842000000008</v>
      </c>
      <c r="E19" s="136">
        <v>997.68889000000001</v>
      </c>
      <c r="F19" s="70"/>
      <c r="G19" s="137"/>
      <c r="H19" s="137"/>
      <c r="I19" s="137"/>
      <c r="J19" s="137"/>
      <c r="K19" s="70"/>
    </row>
    <row r="20" spans="1:15" x14ac:dyDescent="0.25">
      <c r="A20" s="200" t="s">
        <v>192</v>
      </c>
      <c r="B20" s="137">
        <v>27.309473999999998</v>
      </c>
      <c r="C20" s="137">
        <v>389.75920000000002</v>
      </c>
      <c r="D20" s="131">
        <v>31.564842000000002</v>
      </c>
      <c r="E20" s="132">
        <v>432.93135999999998</v>
      </c>
      <c r="F20" s="70"/>
      <c r="G20" s="137"/>
      <c r="H20" s="137"/>
      <c r="I20" s="137"/>
      <c r="J20" s="137"/>
    </row>
    <row r="21" spans="1:15" x14ac:dyDescent="0.25">
      <c r="A21" s="200" t="s">
        <v>193</v>
      </c>
      <c r="B21" s="137">
        <v>395.06789000000003</v>
      </c>
      <c r="C21" s="137">
        <v>172.57695000000001</v>
      </c>
      <c r="D21" s="131">
        <v>1547.6432399999999</v>
      </c>
      <c r="E21" s="132">
        <v>665.65395000000001</v>
      </c>
      <c r="F21" s="70"/>
      <c r="G21" s="137"/>
      <c r="H21" s="137"/>
      <c r="I21" s="137"/>
      <c r="J21" s="137"/>
      <c r="K21" s="70"/>
    </row>
    <row r="22" spans="1:15" x14ac:dyDescent="0.25">
      <c r="A22" s="155" t="s">
        <v>194</v>
      </c>
      <c r="B22" s="137">
        <v>195.60022000000001</v>
      </c>
      <c r="C22" s="137">
        <v>2583.8980000000001</v>
      </c>
      <c r="D22" s="131">
        <v>214.14330999999999</v>
      </c>
      <c r="E22" s="132">
        <v>2026.6261999999999</v>
      </c>
      <c r="F22" s="70"/>
      <c r="G22" s="137"/>
      <c r="H22" s="137"/>
      <c r="I22" s="137"/>
      <c r="J22" s="137"/>
      <c r="K22" s="70"/>
    </row>
    <row r="23" spans="1:15" x14ac:dyDescent="0.25">
      <c r="A23" s="200" t="s">
        <v>195</v>
      </c>
      <c r="B23" s="137">
        <v>6.0004999999999997</v>
      </c>
      <c r="C23" s="137">
        <v>409.40876000000003</v>
      </c>
      <c r="D23" s="131">
        <v>13.06523</v>
      </c>
      <c r="E23" s="132">
        <v>771.01039000000003</v>
      </c>
      <c r="F23" s="70"/>
      <c r="G23" s="137"/>
      <c r="H23" s="137"/>
      <c r="I23" s="137"/>
      <c r="J23" s="137"/>
    </row>
    <row r="24" spans="1:15" x14ac:dyDescent="0.25">
      <c r="A24" s="200" t="s">
        <v>196</v>
      </c>
      <c r="B24" s="133">
        <v>1.359E-2</v>
      </c>
      <c r="C24" s="133">
        <v>0.48419999999999996</v>
      </c>
      <c r="D24" s="131">
        <v>0</v>
      </c>
      <c r="E24" s="132">
        <v>0</v>
      </c>
      <c r="F24" s="70"/>
      <c r="H24" s="70"/>
      <c r="I24" s="137"/>
      <c r="J24" s="137"/>
    </row>
    <row r="25" spans="1:15" ht="15.75" x14ac:dyDescent="0.25">
      <c r="A25" s="202" t="s">
        <v>197</v>
      </c>
      <c r="B25" s="152">
        <v>10502.155929999999</v>
      </c>
      <c r="C25" s="152">
        <v>10713.02007</v>
      </c>
      <c r="D25" s="180">
        <v>7646.08367</v>
      </c>
      <c r="E25" s="197">
        <v>7987.5446400000001</v>
      </c>
      <c r="F25" s="70"/>
      <c r="H25" s="70"/>
      <c r="I25" s="70"/>
      <c r="J25" s="70"/>
    </row>
    <row r="26" spans="1:15" ht="15.75" x14ac:dyDescent="0.25">
      <c r="A26" s="202" t="s">
        <v>198</v>
      </c>
      <c r="B26" s="152">
        <v>4657.2969999999996</v>
      </c>
      <c r="C26" s="152">
        <v>14632.38632</v>
      </c>
      <c r="D26" s="180">
        <v>3709.5230000000001</v>
      </c>
      <c r="E26" s="197">
        <v>10791.189550000001</v>
      </c>
      <c r="F26" s="70"/>
      <c r="H26" s="70"/>
      <c r="I26" s="70"/>
      <c r="J26" s="70"/>
    </row>
    <row r="27" spans="1:15" ht="15.75" x14ac:dyDescent="0.25">
      <c r="A27" s="202" t="s">
        <v>199</v>
      </c>
      <c r="B27" s="152">
        <v>210.86636999999999</v>
      </c>
      <c r="C27" s="152">
        <v>2181.3745299999996</v>
      </c>
      <c r="D27" s="180">
        <v>1485.3076699999999</v>
      </c>
      <c r="E27" s="197">
        <v>8479.0885099999996</v>
      </c>
      <c r="F27" s="70"/>
      <c r="H27" s="70"/>
      <c r="I27" s="70"/>
    </row>
    <row r="28" spans="1:15" ht="15.75" x14ac:dyDescent="0.25">
      <c r="A28" s="202" t="s">
        <v>200</v>
      </c>
      <c r="B28" s="152">
        <v>1801.02152</v>
      </c>
      <c r="C28" s="152">
        <v>4232.7144900000003</v>
      </c>
      <c r="D28" s="180">
        <v>1578.287</v>
      </c>
      <c r="E28" s="197">
        <v>3855.65634</v>
      </c>
      <c r="F28" s="70"/>
      <c r="H28" s="70"/>
      <c r="I28" s="70"/>
      <c r="J28" s="57"/>
      <c r="K28" s="70"/>
      <c r="M28" s="137"/>
      <c r="N28" s="137"/>
      <c r="O28" s="137"/>
    </row>
    <row r="29" spans="1:15" ht="15.75" x14ac:dyDescent="0.25">
      <c r="A29" s="209" t="s">
        <v>201</v>
      </c>
      <c r="B29" s="210"/>
      <c r="C29" s="159">
        <v>21212.470060000021</v>
      </c>
      <c r="D29" s="210"/>
      <c r="E29" s="203">
        <v>20965.891109999968</v>
      </c>
      <c r="F29" s="70"/>
      <c r="H29" s="70"/>
      <c r="I29" s="70"/>
      <c r="K29" s="70"/>
      <c r="M29" s="137"/>
      <c r="N29" s="137"/>
      <c r="O29" s="137"/>
    </row>
    <row r="30" spans="1:15" ht="15.75" x14ac:dyDescent="0.25">
      <c r="A30" s="204" t="s">
        <v>174</v>
      </c>
      <c r="B30" s="211"/>
      <c r="C30" s="174">
        <v>81210.246590000024</v>
      </c>
      <c r="D30" s="211"/>
      <c r="E30" s="212">
        <v>81256.48146999997</v>
      </c>
      <c r="F30" s="70"/>
      <c r="H30" s="70"/>
      <c r="I30" s="70"/>
      <c r="J30" s="70"/>
      <c r="K30" s="70"/>
      <c r="M30" s="137"/>
      <c r="N30" s="137"/>
      <c r="O30" s="137"/>
    </row>
    <row r="31" spans="1:15" x14ac:dyDescent="0.25">
      <c r="I31" s="70"/>
      <c r="J31" s="70"/>
      <c r="K31" s="70"/>
    </row>
    <row r="32" spans="1:15" x14ac:dyDescent="0.25">
      <c r="H32" s="70"/>
      <c r="I32" s="70"/>
      <c r="J32" s="70"/>
      <c r="K32" s="70"/>
    </row>
    <row r="33" spans="8:9" ht="15.75" customHeight="1" x14ac:dyDescent="0.25">
      <c r="H33" s="70"/>
      <c r="I33" s="70"/>
    </row>
  </sheetData>
  <mergeCells count="11">
    <mergeCell ref="A1:E1"/>
    <mergeCell ref="A2:E2"/>
    <mergeCell ref="A3:E3"/>
    <mergeCell ref="A5:E5"/>
    <mergeCell ref="B6:C6"/>
    <mergeCell ref="D6:E6"/>
    <mergeCell ref="A7:A8"/>
    <mergeCell ref="B7:B8"/>
    <mergeCell ref="C7:C8"/>
    <mergeCell ref="D7:D8"/>
    <mergeCell ref="E7:E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8"/>
  <sheetViews>
    <sheetView zoomScaleNormal="100" workbookViewId="0">
      <selection activeCell="B27" sqref="A1:XFD1048576"/>
    </sheetView>
  </sheetViews>
  <sheetFormatPr defaultRowHeight="15" x14ac:dyDescent="0.25"/>
  <cols>
    <col min="1" max="1" width="26.85546875" customWidth="1"/>
    <col min="2" max="2" width="13.28515625" bestFit="1" customWidth="1"/>
    <col min="3" max="3" width="9.5703125" bestFit="1" customWidth="1"/>
    <col min="4" max="4" width="12.140625" bestFit="1" customWidth="1"/>
    <col min="5" max="5" width="8.5703125" bestFit="1" customWidth="1"/>
    <col min="6" max="6" width="10.5703125" bestFit="1" customWidth="1"/>
    <col min="7" max="7" width="8.5703125" bestFit="1" customWidth="1"/>
    <col min="8" max="8" width="12.140625" bestFit="1" customWidth="1"/>
    <col min="9" max="9" width="10" bestFit="1" customWidth="1"/>
  </cols>
  <sheetData>
    <row r="1" spans="1:9" x14ac:dyDescent="0.25">
      <c r="A1" s="217" t="s">
        <v>107</v>
      </c>
      <c r="B1" s="217"/>
      <c r="C1" s="217"/>
      <c r="D1" s="217"/>
      <c r="E1" s="217"/>
      <c r="F1" s="217"/>
      <c r="G1" s="217"/>
      <c r="H1" s="217"/>
      <c r="I1" s="217"/>
    </row>
    <row r="2" spans="1:9" x14ac:dyDescent="0.25">
      <c r="A2" s="217" t="s">
        <v>115</v>
      </c>
      <c r="B2" s="217"/>
      <c r="C2" s="217"/>
      <c r="D2" s="217"/>
      <c r="E2" s="217"/>
      <c r="F2" s="217"/>
      <c r="G2" s="217"/>
      <c r="H2" s="217"/>
      <c r="I2" s="217"/>
    </row>
    <row r="3" spans="1:9" x14ac:dyDescent="0.25">
      <c r="A3" s="217" t="s">
        <v>207</v>
      </c>
      <c r="B3" s="217"/>
      <c r="C3" s="217"/>
      <c r="D3" s="217"/>
      <c r="E3" s="217"/>
      <c r="F3" s="217"/>
      <c r="G3" s="217"/>
      <c r="H3" s="217"/>
      <c r="I3" s="217"/>
    </row>
    <row r="4" spans="1:9" x14ac:dyDescent="0.25">
      <c r="A4" s="6"/>
      <c r="B4" s="6"/>
      <c r="C4" s="6"/>
      <c r="D4" s="6"/>
      <c r="E4" s="6"/>
      <c r="F4" s="6"/>
      <c r="G4" s="6"/>
      <c r="H4" s="6"/>
      <c r="I4" s="12" t="s">
        <v>142</v>
      </c>
    </row>
    <row r="5" spans="1:9" x14ac:dyDescent="0.25">
      <c r="A5" s="232" t="s">
        <v>29</v>
      </c>
      <c r="B5" s="220" t="s">
        <v>62</v>
      </c>
      <c r="C5" s="221"/>
      <c r="D5" s="218" t="s">
        <v>61</v>
      </c>
      <c r="E5" s="224"/>
      <c r="F5" s="224"/>
      <c r="G5" s="224"/>
      <c r="H5" s="224"/>
      <c r="I5" s="225"/>
    </row>
    <row r="6" spans="1:9" x14ac:dyDescent="0.25">
      <c r="A6" s="233"/>
      <c r="B6" s="227"/>
      <c r="C6" s="228"/>
      <c r="D6" s="219" t="s">
        <v>16</v>
      </c>
      <c r="E6" s="230"/>
      <c r="F6" s="219" t="s">
        <v>17</v>
      </c>
      <c r="G6" s="230"/>
      <c r="H6" s="219" t="s">
        <v>18</v>
      </c>
      <c r="I6" s="230"/>
    </row>
    <row r="7" spans="1:9" x14ac:dyDescent="0.25">
      <c r="A7" s="17"/>
      <c r="B7" s="99">
        <v>45962</v>
      </c>
      <c r="C7" s="100">
        <v>45597</v>
      </c>
      <c r="D7" s="99">
        <v>45962</v>
      </c>
      <c r="E7" s="100">
        <v>45597</v>
      </c>
      <c r="F7" s="99">
        <v>45962</v>
      </c>
      <c r="G7" s="100">
        <v>45597</v>
      </c>
      <c r="H7" s="99">
        <v>45962</v>
      </c>
      <c r="I7" s="100">
        <v>45597</v>
      </c>
    </row>
    <row r="8" spans="1:9" x14ac:dyDescent="0.25">
      <c r="A8" s="20" t="s">
        <v>118</v>
      </c>
      <c r="B8" s="42">
        <v>567.45563000000004</v>
      </c>
      <c r="C8" s="41">
        <v>1416.6276799999998</v>
      </c>
      <c r="D8" s="42">
        <v>0</v>
      </c>
      <c r="E8" s="41">
        <v>0</v>
      </c>
      <c r="F8" s="42">
        <v>0</v>
      </c>
      <c r="G8" s="41">
        <v>0</v>
      </c>
      <c r="H8" s="42">
        <v>0</v>
      </c>
      <c r="I8" s="41">
        <v>0</v>
      </c>
    </row>
    <row r="9" spans="1:9" x14ac:dyDescent="0.25">
      <c r="A9" s="20" t="s">
        <v>119</v>
      </c>
      <c r="B9" s="42">
        <v>501.11930000000001</v>
      </c>
      <c r="C9" s="41">
        <v>740.65399000000002</v>
      </c>
      <c r="D9" s="42">
        <v>0</v>
      </c>
      <c r="E9" s="41">
        <v>0</v>
      </c>
      <c r="F9" s="42">
        <v>0</v>
      </c>
      <c r="G9" s="41">
        <v>0</v>
      </c>
      <c r="H9" s="42">
        <v>0</v>
      </c>
      <c r="I9" s="41">
        <v>0</v>
      </c>
    </row>
    <row r="10" spans="1:9" x14ac:dyDescent="0.25">
      <c r="A10" s="20" t="s">
        <v>120</v>
      </c>
      <c r="B10" s="42">
        <v>1055.0784699999999</v>
      </c>
      <c r="C10" s="41">
        <v>6420.6213799999996</v>
      </c>
      <c r="D10" s="42">
        <v>0</v>
      </c>
      <c r="E10" s="41">
        <v>0</v>
      </c>
      <c r="F10" s="42">
        <v>0</v>
      </c>
      <c r="G10" s="41">
        <v>0</v>
      </c>
      <c r="H10" s="42">
        <v>0</v>
      </c>
      <c r="I10" s="41">
        <v>0</v>
      </c>
    </row>
    <row r="11" spans="1:9" x14ac:dyDescent="0.25">
      <c r="A11" s="20" t="s">
        <v>121</v>
      </c>
      <c r="B11" s="42">
        <v>402.29028000000005</v>
      </c>
      <c r="C11" s="41">
        <v>144.68501000000001</v>
      </c>
      <c r="D11" s="42">
        <v>0</v>
      </c>
      <c r="E11" s="41">
        <v>0</v>
      </c>
      <c r="F11" s="42">
        <v>0</v>
      </c>
      <c r="G11" s="41">
        <v>0</v>
      </c>
      <c r="H11" s="42">
        <v>0</v>
      </c>
      <c r="I11" s="41">
        <v>0</v>
      </c>
    </row>
    <row r="12" spans="1:9" x14ac:dyDescent="0.25">
      <c r="A12" s="20" t="s">
        <v>100</v>
      </c>
      <c r="B12" s="42">
        <v>707.66587000000004</v>
      </c>
      <c r="C12" s="41">
        <v>650.73573999999996</v>
      </c>
      <c r="D12" s="42">
        <v>5.2142299999999997</v>
      </c>
      <c r="E12" s="41">
        <v>1.8888900000000002</v>
      </c>
      <c r="F12" s="42">
        <v>0</v>
      </c>
      <c r="G12" s="41">
        <v>2.0175000000000001</v>
      </c>
      <c r="H12" s="42">
        <v>5.2142299999999997</v>
      </c>
      <c r="I12" s="41">
        <v>3.90639</v>
      </c>
    </row>
    <row r="13" spans="1:9" x14ac:dyDescent="0.25">
      <c r="A13" s="20" t="s">
        <v>202</v>
      </c>
      <c r="B13" s="42">
        <v>3274.0296200000003</v>
      </c>
      <c r="C13" s="41">
        <v>1192.047</v>
      </c>
      <c r="D13" s="42">
        <v>7.0612500000000002</v>
      </c>
      <c r="E13" s="41">
        <v>19.660540000000001</v>
      </c>
      <c r="F13" s="42">
        <v>3.4216700000000002</v>
      </c>
      <c r="G13" s="41">
        <v>0</v>
      </c>
      <c r="H13" s="42">
        <v>10.48292</v>
      </c>
      <c r="I13" s="41">
        <v>19.660540000000001</v>
      </c>
    </row>
    <row r="14" spans="1:9" x14ac:dyDescent="0.25">
      <c r="A14" s="20" t="s">
        <v>94</v>
      </c>
      <c r="B14" s="42">
        <v>17576.34563</v>
      </c>
      <c r="C14" s="41">
        <v>16593.209920000001</v>
      </c>
      <c r="D14" s="42">
        <v>1205.87222</v>
      </c>
      <c r="E14" s="41">
        <v>1411.7755400000001</v>
      </c>
      <c r="F14" s="42">
        <v>5.0437500000000002</v>
      </c>
      <c r="G14" s="41">
        <v>9.5424299999999995</v>
      </c>
      <c r="H14" s="42">
        <v>1210.91597</v>
      </c>
      <c r="I14" s="41">
        <v>1421.3179700000001</v>
      </c>
    </row>
    <row r="15" spans="1:9" x14ac:dyDescent="0.25">
      <c r="A15" s="20" t="s">
        <v>96</v>
      </c>
      <c r="B15" s="42">
        <v>769.56090000000006</v>
      </c>
      <c r="C15" s="41">
        <v>1038.9504099999999</v>
      </c>
      <c r="D15" s="42">
        <v>0</v>
      </c>
      <c r="E15" s="41">
        <v>0</v>
      </c>
      <c r="F15" s="42">
        <v>1134.84375</v>
      </c>
      <c r="G15" s="41">
        <v>2118.375</v>
      </c>
      <c r="H15" s="42">
        <v>1134.84375</v>
      </c>
      <c r="I15" s="41">
        <v>2118.375</v>
      </c>
    </row>
    <row r="16" spans="1:9" x14ac:dyDescent="0.25">
      <c r="A16" s="20" t="s">
        <v>95</v>
      </c>
      <c r="B16" s="42">
        <v>1450.8619699999999</v>
      </c>
      <c r="C16" s="41">
        <v>1668.92137</v>
      </c>
      <c r="D16" s="42">
        <v>0</v>
      </c>
      <c r="E16" s="41">
        <v>0</v>
      </c>
      <c r="F16" s="42">
        <v>0.50164999999999993</v>
      </c>
      <c r="G16" s="41">
        <v>0</v>
      </c>
      <c r="H16" s="42">
        <v>0.50164999999999993</v>
      </c>
      <c r="I16" s="41">
        <v>0</v>
      </c>
    </row>
    <row r="17" spans="1:9" x14ac:dyDescent="0.25">
      <c r="A17" s="20" t="s">
        <v>97</v>
      </c>
      <c r="B17" s="42">
        <v>890.82497000000001</v>
      </c>
      <c r="C17" s="41">
        <v>957.86045999999999</v>
      </c>
      <c r="D17" s="42">
        <v>284.79434000000003</v>
      </c>
      <c r="E17" s="41">
        <v>265.73500999999999</v>
      </c>
      <c r="F17" s="42">
        <v>0</v>
      </c>
      <c r="G17" s="41">
        <v>0</v>
      </c>
      <c r="H17" s="42">
        <v>284.79434000000003</v>
      </c>
      <c r="I17" s="41">
        <v>265.73500999999999</v>
      </c>
    </row>
    <row r="18" spans="1:9" x14ac:dyDescent="0.25">
      <c r="A18" s="20" t="s">
        <v>122</v>
      </c>
      <c r="B18" s="42">
        <v>1412.55224</v>
      </c>
      <c r="C18" s="41">
        <v>1834.7319499999999</v>
      </c>
      <c r="D18" s="42">
        <v>0</v>
      </c>
      <c r="E18" s="41">
        <v>0</v>
      </c>
      <c r="F18" s="42">
        <v>0</v>
      </c>
      <c r="G18" s="41">
        <v>0</v>
      </c>
      <c r="H18" s="42">
        <v>0</v>
      </c>
      <c r="I18" s="41">
        <v>0</v>
      </c>
    </row>
    <row r="19" spans="1:9" x14ac:dyDescent="0.25">
      <c r="A19" s="20" t="s">
        <v>203</v>
      </c>
      <c r="B19" s="42">
        <v>0</v>
      </c>
      <c r="C19" s="41">
        <v>0</v>
      </c>
      <c r="D19" s="42">
        <v>0</v>
      </c>
      <c r="E19" s="41">
        <v>0</v>
      </c>
      <c r="F19" s="42">
        <v>0</v>
      </c>
      <c r="G19" s="41">
        <v>0</v>
      </c>
      <c r="H19" s="42">
        <v>0</v>
      </c>
      <c r="I19" s="41">
        <v>0</v>
      </c>
    </row>
    <row r="20" spans="1:9" x14ac:dyDescent="0.25">
      <c r="A20" s="20" t="s">
        <v>204</v>
      </c>
      <c r="B20" s="42">
        <v>1088.2814599999999</v>
      </c>
      <c r="C20" s="41">
        <v>689.58632</v>
      </c>
      <c r="D20" s="42">
        <v>0</v>
      </c>
      <c r="E20" s="41">
        <v>0</v>
      </c>
      <c r="F20" s="42">
        <v>61.656010000000002</v>
      </c>
      <c r="G20" s="41">
        <v>0</v>
      </c>
      <c r="H20" s="42">
        <v>61.656010000000002</v>
      </c>
      <c r="I20" s="41">
        <v>0</v>
      </c>
    </row>
    <row r="21" spans="1:9" x14ac:dyDescent="0.25">
      <c r="A21" s="20" t="s">
        <v>98</v>
      </c>
      <c r="B21" s="42">
        <v>1498.5445099999999</v>
      </c>
      <c r="C21" s="41">
        <v>2274.6933899999999</v>
      </c>
      <c r="D21" s="42">
        <v>0</v>
      </c>
      <c r="E21" s="41">
        <v>482.1825</v>
      </c>
      <c r="F21" s="42">
        <v>0</v>
      </c>
      <c r="G21" s="41">
        <v>0</v>
      </c>
      <c r="H21" s="42">
        <v>0</v>
      </c>
      <c r="I21" s="41">
        <v>482.1825</v>
      </c>
    </row>
    <row r="22" spans="1:9" x14ac:dyDescent="0.25">
      <c r="A22" s="20" t="s">
        <v>205</v>
      </c>
      <c r="B22" s="42">
        <v>558.31713999999999</v>
      </c>
      <c r="C22" s="41">
        <v>1983.03539</v>
      </c>
      <c r="D22" s="42">
        <v>0</v>
      </c>
      <c r="E22" s="41">
        <v>0</v>
      </c>
      <c r="F22" s="42">
        <v>0</v>
      </c>
      <c r="G22" s="41">
        <v>0</v>
      </c>
      <c r="H22" s="42">
        <v>0</v>
      </c>
      <c r="I22" s="41">
        <v>0</v>
      </c>
    </row>
    <row r="23" spans="1:9" x14ac:dyDescent="0.25">
      <c r="A23" s="20" t="s">
        <v>99</v>
      </c>
      <c r="B23" s="42">
        <v>2506.17542</v>
      </c>
      <c r="C23" s="41">
        <v>1861.1552099999999</v>
      </c>
      <c r="D23" s="42">
        <v>20.245609999999999</v>
      </c>
      <c r="E23" s="41">
        <v>25.012139999999999</v>
      </c>
      <c r="F23" s="42">
        <v>0</v>
      </c>
      <c r="G23" s="41">
        <v>0</v>
      </c>
      <c r="H23" s="42">
        <v>20.245609999999999</v>
      </c>
      <c r="I23" s="41">
        <v>25.012139999999999</v>
      </c>
    </row>
    <row r="24" spans="1:9" x14ac:dyDescent="0.25">
      <c r="A24" s="20" t="s">
        <v>123</v>
      </c>
      <c r="B24" s="42">
        <v>436.66370000000001</v>
      </c>
      <c r="C24" s="41">
        <v>1760.7331299999998</v>
      </c>
      <c r="D24" s="42">
        <v>0</v>
      </c>
      <c r="E24" s="41">
        <v>0</v>
      </c>
      <c r="F24" s="42">
        <v>0</v>
      </c>
      <c r="G24" s="41">
        <v>0</v>
      </c>
      <c r="H24" s="42">
        <v>0</v>
      </c>
      <c r="I24" s="41">
        <v>0</v>
      </c>
    </row>
    <row r="25" spans="1:9" x14ac:dyDescent="0.25">
      <c r="A25" s="20" t="s">
        <v>101</v>
      </c>
      <c r="B25" s="42">
        <v>351.6499</v>
      </c>
      <c r="C25" s="41">
        <v>52.032589999999999</v>
      </c>
      <c r="D25" s="42">
        <v>631.45731999999998</v>
      </c>
      <c r="E25" s="41">
        <v>0</v>
      </c>
      <c r="F25" s="42">
        <v>0</v>
      </c>
      <c r="G25" s="41">
        <v>0</v>
      </c>
      <c r="H25" s="42">
        <v>631.45731999999998</v>
      </c>
      <c r="I25" s="41">
        <v>0</v>
      </c>
    </row>
    <row r="26" spans="1:9" x14ac:dyDescent="0.25">
      <c r="A26" s="20" t="s">
        <v>206</v>
      </c>
      <c r="B26" s="42">
        <v>417.85422999999997</v>
      </c>
      <c r="C26" s="41">
        <v>4149.5845200000003</v>
      </c>
      <c r="D26" s="42">
        <v>227.69174900000002</v>
      </c>
      <c r="E26" s="41">
        <v>131.535022</v>
      </c>
      <c r="F26" s="42">
        <v>0.48031000000000001</v>
      </c>
      <c r="G26" s="41">
        <v>0</v>
      </c>
      <c r="H26" s="42">
        <v>228.17205900000002</v>
      </c>
      <c r="I26" s="41">
        <v>131.535022</v>
      </c>
    </row>
    <row r="27" spans="1:9" x14ac:dyDescent="0.25">
      <c r="A27" s="21" t="s">
        <v>124</v>
      </c>
      <c r="B27" s="61">
        <v>735.63265999999999</v>
      </c>
      <c r="C27" s="101">
        <v>2469.6432999999997</v>
      </c>
      <c r="D27" s="61">
        <v>0</v>
      </c>
      <c r="E27" s="101">
        <v>0</v>
      </c>
      <c r="F27" s="61">
        <v>0</v>
      </c>
      <c r="G27" s="101">
        <v>0</v>
      </c>
      <c r="H27" s="61">
        <v>0</v>
      </c>
      <c r="I27" s="101">
        <v>0</v>
      </c>
    </row>
    <row r="28" spans="1:9" x14ac:dyDescent="0.25">
      <c r="A28" s="1" t="s">
        <v>85</v>
      </c>
      <c r="B28" s="1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NOV TABLE 1</vt:lpstr>
      <vt:lpstr>NOV TABLE 2</vt:lpstr>
      <vt:lpstr>NOV TABLE 3</vt:lpstr>
      <vt:lpstr>NOV TABLE 4</vt:lpstr>
      <vt:lpstr>NOV TABLE 5a MAJOR (MONTH)</vt:lpstr>
      <vt:lpstr>NOV TABLE 5b MAJOR (YEAR-DATE)</vt:lpstr>
      <vt:lpstr>NOV TABLE 6a OTHER (MONTH)</vt:lpstr>
      <vt:lpstr>NOV TABLE 6b OTHER (YEAR-DATE)</vt:lpstr>
      <vt:lpstr>NOV TABLE 7 Direction of Trade </vt:lpstr>
      <vt:lpstr>JAN TABLE  8</vt:lpstr>
      <vt:lpstr>JAN TABLE  9</vt:lpstr>
      <vt:lpstr>JAN TABLE 10</vt:lpstr>
      <vt:lpstr>JAN TABLE 11</vt:lpstr>
      <vt:lpstr>NOV TABLE  8</vt:lpstr>
      <vt:lpstr>NOV TABLE  9</vt:lpstr>
      <vt:lpstr>NOV TABLE 10</vt:lpstr>
      <vt:lpstr>NOV TABLE 11</vt:lpstr>
      <vt:lpstr>NOV TABLE 12</vt:lpstr>
      <vt:lpstr>NOV TABLE 13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jchavarria</dc:creator>
  <cp:lastModifiedBy>Angel Perez</cp:lastModifiedBy>
  <cp:lastPrinted>2021-06-21T21:52:10Z</cp:lastPrinted>
  <dcterms:created xsi:type="dcterms:W3CDTF">2012-05-11T17:18:31Z</dcterms:created>
  <dcterms:modified xsi:type="dcterms:W3CDTF">2026-01-26T17:21:35Z</dcterms:modified>
</cp:coreProperties>
</file>