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5\"/>
    </mc:Choice>
  </mc:AlternateContent>
  <xr:revisionPtr revIDLastSave="0" documentId="8_{42CD7CD7-36B0-4793-A1E1-FD2AA23D5F86}" xr6:coauthVersionLast="47" xr6:coauthVersionMax="47" xr10:uidLastSave="{00000000-0000-0000-0000-000000000000}"/>
  <bookViews>
    <workbookView xWindow="-120" yWindow="-120" windowWidth="29040" windowHeight="15720" tabRatio="891" firstSheet="6" activeTab="18" xr2:uid="{00000000-000D-0000-FFFF-FFFF00000000}"/>
  </bookViews>
  <sheets>
    <sheet name="AUG TABLE 1" sheetId="1" r:id="rId1"/>
    <sheet name="AUG TABLE 2" sheetId="2" r:id="rId2"/>
    <sheet name="AUG TABLE 3" sheetId="3" r:id="rId3"/>
    <sheet name="AUG TABLE 4" sheetId="4" r:id="rId4"/>
    <sheet name="AUG TABLE 5a MAJOR (MONTH)" sheetId="27" r:id="rId5"/>
    <sheet name="AUG TABLE 5b MAJOR (YEAR-DATE)" sheetId="28" r:id="rId6"/>
    <sheet name="AUG TABLE 6a OTHER (MONTH)" sheetId="29" r:id="rId7"/>
    <sheet name="AUG TABLE 6b OTHER (YEAR-DATE)" sheetId="30" r:id="rId8"/>
    <sheet name="AUG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AUG TABLE  8" sheetId="15" r:id="rId14"/>
    <sheet name="AUG TABLE  9" sheetId="16" r:id="rId15"/>
    <sheet name="AUG TABLE 10" sheetId="17" r:id="rId16"/>
    <sheet name="AUG TABLE 11" sheetId="18" r:id="rId17"/>
    <sheet name="AUG TABLE 12" sheetId="26" r:id="rId18"/>
    <sheet name="AUG TABLE 13 " sheetId="23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0" l="1"/>
  <c r="F21" i="10"/>
  <c r="E21" i="10"/>
  <c r="D21" i="10"/>
  <c r="C21" i="10"/>
  <c r="B21" i="10"/>
  <c r="H20" i="10"/>
  <c r="G20" i="10"/>
  <c r="F20" i="10"/>
  <c r="E20" i="10"/>
  <c r="D20" i="10"/>
  <c r="C20" i="10"/>
  <c r="B20" i="10"/>
  <c r="G19" i="10"/>
  <c r="F19" i="10"/>
  <c r="H19" i="10" s="1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E14" i="10"/>
  <c r="D14" i="10"/>
  <c r="C14" i="10"/>
  <c r="B14" i="10"/>
  <c r="G13" i="10"/>
  <c r="F13" i="10"/>
  <c r="E13" i="10"/>
  <c r="D13" i="10"/>
  <c r="C13" i="10"/>
  <c r="B13" i="10"/>
  <c r="G12" i="10"/>
  <c r="F12" i="10"/>
  <c r="E12" i="10"/>
  <c r="D12" i="10"/>
  <c r="C12" i="10"/>
  <c r="B12" i="10"/>
  <c r="G11" i="10"/>
  <c r="I11" i="10" s="1"/>
  <c r="F11" i="10"/>
  <c r="E11" i="10"/>
  <c r="D11" i="10"/>
  <c r="C11" i="10"/>
  <c r="B11" i="10"/>
  <c r="G10" i="10"/>
  <c r="F10" i="10"/>
  <c r="E10" i="10"/>
  <c r="D10" i="10"/>
  <c r="C10" i="10"/>
  <c r="B10" i="10"/>
  <c r="G9" i="10"/>
  <c r="F9" i="10"/>
  <c r="E9" i="10"/>
  <c r="D9" i="10"/>
  <c r="C9" i="10"/>
  <c r="B9" i="10"/>
  <c r="G21" i="11"/>
  <c r="F21" i="11"/>
  <c r="H21" i="11" s="1"/>
  <c r="E21" i="11"/>
  <c r="D21" i="11"/>
  <c r="C21" i="11"/>
  <c r="B21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I17" i="11" s="1"/>
  <c r="K17" i="11" s="1"/>
  <c r="D17" i="11"/>
  <c r="C17" i="11"/>
  <c r="B17" i="11"/>
  <c r="G16" i="11"/>
  <c r="I16" i="11" s="1"/>
  <c r="F16" i="11"/>
  <c r="E16" i="11"/>
  <c r="D16" i="11"/>
  <c r="C16" i="11"/>
  <c r="B16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20" i="12"/>
  <c r="F20" i="12"/>
  <c r="E20" i="12"/>
  <c r="I20" i="12" s="1"/>
  <c r="D20" i="12"/>
  <c r="C20" i="12"/>
  <c r="B20" i="12"/>
  <c r="G19" i="12"/>
  <c r="F19" i="12"/>
  <c r="E19" i="12"/>
  <c r="D19" i="12"/>
  <c r="C19" i="12"/>
  <c r="B19" i="12"/>
  <c r="G18" i="12"/>
  <c r="F18" i="12"/>
  <c r="E18" i="12"/>
  <c r="D18" i="12"/>
  <c r="H18" i="12" s="1"/>
  <c r="C18" i="12"/>
  <c r="B18" i="12"/>
  <c r="G17" i="12"/>
  <c r="F17" i="12"/>
  <c r="E17" i="12"/>
  <c r="D17" i="12"/>
  <c r="C17" i="12"/>
  <c r="B17" i="12"/>
  <c r="G16" i="12"/>
  <c r="F16" i="12"/>
  <c r="E16" i="12"/>
  <c r="D16" i="12"/>
  <c r="C16" i="12"/>
  <c r="B16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3" i="12"/>
  <c r="F13" i="12"/>
  <c r="E13" i="12"/>
  <c r="D13" i="12"/>
  <c r="C13" i="12"/>
  <c r="B13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F9" i="12"/>
  <c r="E9" i="12"/>
  <c r="D9" i="12"/>
  <c r="C9" i="12"/>
  <c r="B9" i="12"/>
  <c r="G21" i="13"/>
  <c r="F21" i="13"/>
  <c r="E21" i="13"/>
  <c r="D21" i="13"/>
  <c r="C21" i="13"/>
  <c r="B21" i="13"/>
  <c r="G20" i="13"/>
  <c r="F20" i="13"/>
  <c r="E20" i="13"/>
  <c r="D20" i="13"/>
  <c r="H20" i="13" s="1"/>
  <c r="J20" i="13" s="1"/>
  <c r="C20" i="13"/>
  <c r="B20" i="13"/>
  <c r="G19" i="13"/>
  <c r="F19" i="13"/>
  <c r="E19" i="13"/>
  <c r="D19" i="13"/>
  <c r="C19" i="13"/>
  <c r="B19" i="13"/>
  <c r="G18" i="13"/>
  <c r="F18" i="13"/>
  <c r="E18" i="13"/>
  <c r="D18" i="13"/>
  <c r="C18" i="13"/>
  <c r="B18" i="13"/>
  <c r="G17" i="13"/>
  <c r="F17" i="13"/>
  <c r="E17" i="13"/>
  <c r="D17" i="13"/>
  <c r="C17" i="13"/>
  <c r="B17" i="13"/>
  <c r="G16" i="13"/>
  <c r="I16" i="13" s="1"/>
  <c r="F16" i="13"/>
  <c r="E16" i="13"/>
  <c r="D16" i="13"/>
  <c r="H16" i="13" s="1"/>
  <c r="C16" i="13"/>
  <c r="B16" i="13"/>
  <c r="G15" i="13"/>
  <c r="F15" i="13"/>
  <c r="E15" i="13"/>
  <c r="D15" i="13"/>
  <c r="C15" i="13"/>
  <c r="B15" i="13"/>
  <c r="G14" i="13"/>
  <c r="F14" i="13"/>
  <c r="E14" i="13"/>
  <c r="D14" i="13"/>
  <c r="C14" i="13"/>
  <c r="B14" i="13"/>
  <c r="G13" i="13"/>
  <c r="F13" i="13"/>
  <c r="E13" i="13"/>
  <c r="D13" i="13"/>
  <c r="C13" i="13"/>
  <c r="B13" i="13"/>
  <c r="G12" i="13"/>
  <c r="F12" i="13"/>
  <c r="E12" i="13"/>
  <c r="D12" i="13"/>
  <c r="C12" i="13"/>
  <c r="B12" i="13"/>
  <c r="G11" i="13"/>
  <c r="F11" i="13"/>
  <c r="E11" i="13"/>
  <c r="D11" i="13"/>
  <c r="C11" i="13"/>
  <c r="B11" i="13"/>
  <c r="G10" i="13"/>
  <c r="F10" i="13"/>
  <c r="E10" i="13"/>
  <c r="D10" i="13"/>
  <c r="C10" i="13"/>
  <c r="B10" i="13"/>
  <c r="G9" i="13"/>
  <c r="F9" i="13"/>
  <c r="E9" i="13"/>
  <c r="D9" i="13"/>
  <c r="C9" i="13"/>
  <c r="B9" i="13"/>
  <c r="H10" i="13" l="1"/>
  <c r="J10" i="13" s="1"/>
  <c r="H18" i="13"/>
  <c r="J18" i="13" s="1"/>
  <c r="H9" i="13"/>
  <c r="H11" i="12"/>
  <c r="H19" i="11"/>
  <c r="I11" i="13"/>
  <c r="K11" i="13" s="1"/>
  <c r="K16" i="13"/>
  <c r="I20" i="13"/>
  <c r="K20" i="13" s="1"/>
  <c r="I14" i="11"/>
  <c r="K14" i="11" s="1"/>
  <c r="I10" i="13"/>
  <c r="I14" i="13"/>
  <c r="K14" i="13" s="1"/>
  <c r="I18" i="13"/>
  <c r="K18" i="13" s="1"/>
  <c r="I13" i="12"/>
  <c r="H13" i="11"/>
  <c r="J13" i="11" s="1"/>
  <c r="H12" i="12"/>
  <c r="H17" i="12"/>
  <c r="G22" i="10"/>
  <c r="I13" i="10"/>
  <c r="I15" i="12"/>
  <c r="H19" i="12"/>
  <c r="H11" i="11"/>
  <c r="J11" i="11" s="1"/>
  <c r="H12" i="11"/>
  <c r="H10" i="12"/>
  <c r="H14" i="12"/>
  <c r="I19" i="12"/>
  <c r="I12" i="12"/>
  <c r="I16" i="12"/>
  <c r="I10" i="11"/>
  <c r="K10" i="11" s="1"/>
  <c r="I18" i="11"/>
  <c r="K18" i="11" s="1"/>
  <c r="I19" i="11"/>
  <c r="I10" i="10"/>
  <c r="I14" i="10"/>
  <c r="I15" i="10"/>
  <c r="D22" i="10"/>
  <c r="H11" i="13"/>
  <c r="I11" i="12"/>
  <c r="H15" i="12"/>
  <c r="H16" i="12"/>
  <c r="H20" i="12"/>
  <c r="H17" i="11"/>
  <c r="J17" i="11" s="1"/>
  <c r="H18" i="11"/>
  <c r="J18" i="11" s="1"/>
  <c r="I15" i="13"/>
  <c r="K15" i="13" s="1"/>
  <c r="I19" i="13"/>
  <c r="I12" i="11"/>
  <c r="K12" i="11" s="1"/>
  <c r="H12" i="10"/>
  <c r="I17" i="10"/>
  <c r="H13" i="13"/>
  <c r="J13" i="13" s="1"/>
  <c r="H14" i="13"/>
  <c r="J14" i="13" s="1"/>
  <c r="H17" i="13"/>
  <c r="J17" i="13" s="1"/>
  <c r="H21" i="13"/>
  <c r="J21" i="13" s="1"/>
  <c r="F21" i="12"/>
  <c r="H13" i="12"/>
  <c r="B22" i="11"/>
  <c r="H15" i="11"/>
  <c r="J15" i="11" s="1"/>
  <c r="H16" i="11"/>
  <c r="J16" i="11" s="1"/>
  <c r="B22" i="10"/>
  <c r="H11" i="10"/>
  <c r="I12" i="10"/>
  <c r="H16" i="10"/>
  <c r="I9" i="13"/>
  <c r="K9" i="13" s="1"/>
  <c r="E22" i="10"/>
  <c r="I16" i="10"/>
  <c r="C22" i="11"/>
  <c r="C22" i="13"/>
  <c r="J12" i="11"/>
  <c r="K16" i="11"/>
  <c r="J11" i="13"/>
  <c r="F22" i="10"/>
  <c r="I12" i="13"/>
  <c r="K12" i="13" s="1"/>
  <c r="G22" i="11"/>
  <c r="I21" i="11"/>
  <c r="K21" i="11" s="1"/>
  <c r="I9" i="10"/>
  <c r="H15" i="10"/>
  <c r="I21" i="13"/>
  <c r="K21" i="13" s="1"/>
  <c r="E22" i="11"/>
  <c r="B21" i="12"/>
  <c r="F22" i="11"/>
  <c r="D22" i="13"/>
  <c r="J16" i="13"/>
  <c r="E22" i="13"/>
  <c r="H15" i="13"/>
  <c r="J15" i="13" s="1"/>
  <c r="I17" i="13"/>
  <c r="K17" i="13" s="1"/>
  <c r="D21" i="12"/>
  <c r="I10" i="12"/>
  <c r="I18" i="12"/>
  <c r="H9" i="11"/>
  <c r="J9" i="11" s="1"/>
  <c r="I13" i="11"/>
  <c r="K13" i="11" s="1"/>
  <c r="H14" i="11"/>
  <c r="J14" i="11" s="1"/>
  <c r="I15" i="11"/>
  <c r="K15" i="11" s="1"/>
  <c r="H20" i="11"/>
  <c r="J20" i="11" s="1"/>
  <c r="H14" i="10"/>
  <c r="I20" i="10"/>
  <c r="I13" i="13"/>
  <c r="K13" i="13" s="1"/>
  <c r="H10" i="11"/>
  <c r="J10" i="11" s="1"/>
  <c r="K10" i="13"/>
  <c r="C21" i="12"/>
  <c r="F22" i="13"/>
  <c r="E21" i="12"/>
  <c r="I17" i="12"/>
  <c r="I20" i="11"/>
  <c r="K20" i="11" s="1"/>
  <c r="H13" i="10"/>
  <c r="I19" i="10"/>
  <c r="J21" i="11"/>
  <c r="C22" i="10"/>
  <c r="H12" i="13"/>
  <c r="J12" i="13" s="1"/>
  <c r="H19" i="13"/>
  <c r="H9" i="12"/>
  <c r="I14" i="12"/>
  <c r="D22" i="11"/>
  <c r="H10" i="10"/>
  <c r="G21" i="12"/>
  <c r="B22" i="13"/>
  <c r="I11" i="11"/>
  <c r="K11" i="11" s="1"/>
  <c r="H17" i="10"/>
  <c r="I9" i="12"/>
  <c r="I9" i="11"/>
  <c r="H9" i="10"/>
  <c r="G22" i="13"/>
  <c r="J9" i="13"/>
  <c r="I22" i="10" l="1"/>
  <c r="H21" i="12"/>
  <c r="H22" i="10"/>
  <c r="J22" i="11"/>
  <c r="I21" i="12"/>
  <c r="H22" i="13"/>
  <c r="K22" i="13"/>
  <c r="H22" i="11"/>
  <c r="J22" i="13"/>
  <c r="I22" i="13"/>
  <c r="K9" i="11"/>
  <c r="K22" i="11" s="1"/>
  <c r="I22" i="11"/>
</calcChain>
</file>

<file path=xl/sharedStrings.xml><?xml version="1.0" encoding="utf-8"?>
<sst xmlns="http://schemas.openxmlformats.org/spreadsheetml/2006/main" count="670" uniqueCount="210">
  <si>
    <t>Table 1</t>
  </si>
  <si>
    <t>Value of Belize Imports and Exports by Section of the S.I.T.C</t>
  </si>
  <si>
    <t>For August of 2024 and 2025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</si>
  <si>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</si>
  <si>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</si>
  <si>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</si>
  <si>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</si>
  <si>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</si>
  <si>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</si>
  <si>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</si>
  <si>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</si>
  <si>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</si>
  <si>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</si>
  <si>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</si>
  <si>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</si>
  <si>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</si>
  <si>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</si>
  <si>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</si>
  <si>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</si>
  <si>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</si>
  <si>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</si>
  <si>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</si>
  <si>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</si>
  <si>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</si>
  <si>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</si>
  <si>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</si>
  <si>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</si>
  <si>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</si>
  <si>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</si>
  <si>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</si>
  <si>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</si>
  <si>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</si>
  <si>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</si>
  <si>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</si>
  <si>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</si>
  <si>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</si>
  <si>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</si>
  <si>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</si>
  <si>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</si>
  <si>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</si>
  <si>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</si>
  <si>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</si>
  <si>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</si>
  <si>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</si>
  <si>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</si>
  <si>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</si>
  <si>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</si>
  <si>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</si>
  <si>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</si>
  <si>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</si>
  <si>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</si>
  <si>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</si>
  <si>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</si>
  <si>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</si>
  <si>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</si>
  <si>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</si>
  <si>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</si>
  <si>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</si>
  <si>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</si>
  <si>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</si>
  <si>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</si>
  <si>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</si>
  <si>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</si>
  <si>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</si>
  <si>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AUGUST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</si>
  <si>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</si>
  <si>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</si>
  <si>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</si>
  <si>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</si>
  <si>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</si>
  <si>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</si>
  <si>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</si>
  <si>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</si>
  <si>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</si>
  <si>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</si>
  <si>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</si>
  <si>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</si>
  <si>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</si>
  <si>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</si>
  <si>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</si>
  <si>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</si>
  <si>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</si>
  <si>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</si>
  <si>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</si>
  <si>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</si>
  <si>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</si>
  <si>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</si>
  <si>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</si>
  <si>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August of 2024 and 2025</t>
  </si>
  <si>
    <t>JANUARY - AUGUST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</si>
  <si>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</si>
  <si>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</si>
  <si>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</si>
  <si>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</si>
  <si>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</si>
  <si>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</si>
  <si>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</si>
  <si>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</si>
  <si>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</si>
  <si>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</si>
  <si>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</si>
  <si>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</si>
  <si>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</si>
  <si>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</si>
  <si>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</si>
  <si>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</si>
  <si>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</si>
  <si>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</si>
  <si>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</si>
  <si>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</si>
  <si>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</si>
  <si>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</si>
  <si>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</si>
  <si>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</si>
  <si>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</si>
  <si>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</si>
  <si>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</si>
  <si>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</si>
  <si>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</si>
  <si>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</si>
  <si>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</si>
  <si>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</si>
  <si>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</si>
  <si>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HONG KONG</t>
  </si>
  <si>
    <t>GUATEMALA</t>
  </si>
  <si>
    <t>HONDURAS</t>
  </si>
  <si>
    <t>INDIA</t>
  </si>
  <si>
    <t>JAPAN</t>
  </si>
  <si>
    <t>SOUTH KOREA</t>
  </si>
  <si>
    <t>CAYMAN ISLANDS</t>
  </si>
  <si>
    <t>COLOMBIA</t>
  </si>
  <si>
    <t>NETHERLANDS (HOLLAND)</t>
  </si>
  <si>
    <t>TURKEY</t>
  </si>
  <si>
    <t>EL SALVADOR</t>
  </si>
  <si>
    <t>THAILAND</t>
  </si>
  <si>
    <t>NEW TAIWAN</t>
  </si>
  <si>
    <t>SPAIN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</si>
  <si>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</si>
  <si>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</si>
  <si>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</si>
  <si>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</si>
  <si>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</si>
  <si>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</si>
  <si>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</si>
  <si>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</si>
  <si>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</si>
  <si>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</si>
  <si>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</si>
  <si>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</si>
  <si>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</si>
  <si>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</si>
  <si>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</si>
  <si>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</si>
  <si>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</si>
  <si>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</si>
  <si>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Jan-Aug</t>
  </si>
  <si>
    <t>For January-August of 2024 and 2025</t>
  </si>
  <si>
    <t>For January-Augustof 2024 and 2025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</si>
  <si>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</si>
  <si>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</si>
  <si>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</si>
  <si>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</si>
  <si>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</si>
  <si>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</si>
  <si>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</si>
  <si>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</si>
  <si>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</si>
  <si>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</si>
  <si>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</si>
  <si>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</si>
  <si>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</si>
  <si>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</si>
  <si>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</si>
  <si>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</si>
  <si>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</si>
  <si>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</si>
  <si>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</si>
  <si>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</si>
  <si>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</si>
  <si>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</si>
  <si>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</si>
  <si>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</si>
  <si>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</si>
  <si>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</si>
  <si>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</si>
  <si>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</si>
  <si>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* Balance of Trade excluding CFZ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</si>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</sst>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#,###&quot;*&quot;"/>
    <numFmt numFmtId="172" formatCode="_(* #,##0.0_);_(* \(#,##0.0\);_(* &quot;-&quot;?_);_(@_)"/>
    <numFmt numFmtId="173" formatCode="_(* #,##0.00_);_(* \(#,##0.0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50">
    <xf numFmtId="0" fontId="0" fillId="0" borderId="0" xfId="0"/>
    <xf numFmtId="0" fontId="5" fillId="0" borderId="0" xfId="2" applyFont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1" fontId="0" fillId="0" borderId="0" xfId="0" applyNumberFormat="1"/>
    <xf numFmtId="0" fontId="0" fillId="0" borderId="4" xfId="0" applyBorder="1"/>
    <xf numFmtId="0" fontId="7" fillId="4" borderId="12" xfId="0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/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64" fontId="0" fillId="0" borderId="0" xfId="0" applyNumberFormat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0" fontId="7" fillId="0" borderId="0" xfId="0" applyFont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7" fontId="7" fillId="0" borderId="16" xfId="0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5" fontId="0" fillId="0" borderId="9" xfId="1" applyNumberFormat="1" applyFont="1" applyBorder="1"/>
    <xf numFmtId="165" fontId="7" fillId="0" borderId="9" xfId="1" applyNumberFormat="1" applyFont="1" applyFill="1" applyBorder="1"/>
    <xf numFmtId="167" fontId="7" fillId="4" borderId="12" xfId="1" applyNumberFormat="1" applyFont="1" applyFill="1" applyBorder="1"/>
    <xf numFmtId="167" fontId="8" fillId="0" borderId="0" xfId="2" applyNumberFormat="1" applyFont="1"/>
    <xf numFmtId="167" fontId="4" fillId="6" borderId="12" xfId="2" applyNumberFormat="1" applyFont="1" applyFill="1" applyBorder="1"/>
    <xf numFmtId="172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Fill="1" applyBorder="1"/>
    <xf numFmtId="0" fontId="10" fillId="0" borderId="22" xfId="0" applyFont="1" applyBorder="1"/>
    <xf numFmtId="0" fontId="10" fillId="0" borderId="9" xfId="0" applyFont="1" applyBorder="1"/>
    <xf numFmtId="165" fontId="0" fillId="0" borderId="8" xfId="1" applyNumberFormat="1" applyFont="1" applyBorder="1"/>
    <xf numFmtId="0" fontId="0" fillId="0" borderId="16" xfId="0" applyBorder="1"/>
    <xf numFmtId="0" fontId="7" fillId="0" borderId="16" xfId="0" applyFont="1" applyBorder="1"/>
    <xf numFmtId="0" fontId="7" fillId="0" borderId="17" xfId="0" applyFont="1" applyBorder="1"/>
    <xf numFmtId="0" fontId="6" fillId="3" borderId="14" xfId="0" applyFont="1" applyFill="1" applyBorder="1" applyAlignment="1">
      <alignment horizontal="center"/>
    </xf>
    <xf numFmtId="167" fontId="0" fillId="0" borderId="16" xfId="1" applyNumberFormat="1" applyFont="1" applyBorder="1"/>
    <xf numFmtId="165" fontId="0" fillId="0" borderId="16" xfId="1" applyNumberFormat="1" applyFont="1" applyBorder="1"/>
    <xf numFmtId="169" fontId="7" fillId="0" borderId="17" xfId="1" applyNumberFormat="1" applyFont="1" applyBorder="1"/>
    <xf numFmtId="164" fontId="7" fillId="0" borderId="16" xfId="1" applyFont="1" applyBorder="1" applyAlignment="1">
      <alignment vertical="center"/>
    </xf>
    <xf numFmtId="165" fontId="7" fillId="0" borderId="16" xfId="1" applyNumberFormat="1" applyFont="1" applyBorder="1"/>
    <xf numFmtId="173" fontId="0" fillId="0" borderId="0" xfId="0" applyNumberFormat="1"/>
    <xf numFmtId="168" fontId="0" fillId="0" borderId="10" xfId="1" applyNumberFormat="1" applyFont="1" applyBorder="1"/>
    <xf numFmtId="164" fontId="0" fillId="0" borderId="8" xfId="1" applyFont="1" applyBorder="1"/>
    <xf numFmtId="164" fontId="0" fillId="0" borderId="9" xfId="1" applyFont="1" applyBorder="1"/>
    <xf numFmtId="164" fontId="0" fillId="0" borderId="0" xfId="1" applyFont="1" applyBorder="1"/>
    <xf numFmtId="166" fontId="0" fillId="0" borderId="9" xfId="0" applyNumberFormat="1" applyBorder="1"/>
    <xf numFmtId="164" fontId="0" fillId="0" borderId="8" xfId="1" applyFont="1" applyFill="1" applyBorder="1"/>
    <xf numFmtId="164" fontId="0" fillId="0" borderId="9" xfId="1" applyFont="1" applyFill="1" applyBorder="1"/>
    <xf numFmtId="164" fontId="7" fillId="4" borderId="4" xfId="1" applyFont="1" applyFill="1" applyBorder="1"/>
    <xf numFmtId="164" fontId="0" fillId="0" borderId="0" xfId="1" applyFont="1"/>
    <xf numFmtId="0" fontId="7" fillId="4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7" fillId="0" borderId="8" xfId="0" applyNumberFormat="1" applyFont="1" applyBorder="1"/>
    <xf numFmtId="168" fontId="7" fillId="0" borderId="16" xfId="0" applyNumberFormat="1" applyFont="1" applyBorder="1"/>
    <xf numFmtId="171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0" xfId="0" applyNumberFormat="1"/>
    <xf numFmtId="165" fontId="7" fillId="0" borderId="9" xfId="1" applyNumberFormat="1" applyFont="1" applyBorder="1"/>
    <xf numFmtId="164" fontId="7" fillId="0" borderId="9" xfId="1" applyFont="1" applyBorder="1" applyAlignment="1">
      <alignment vertical="center"/>
    </xf>
    <xf numFmtId="169" fontId="7" fillId="0" borderId="11" xfId="1" applyNumberFormat="1" applyFont="1" applyBorder="1"/>
    <xf numFmtId="167" fontId="4" fillId="6" borderId="15" xfId="2" applyNumberFormat="1" applyFont="1" applyFill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165" fontId="7" fillId="0" borderId="17" xfId="1" applyNumberFormat="1" applyFont="1" applyBorder="1"/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4" fontId="7" fillId="0" borderId="0" xfId="1" applyFont="1" applyBorder="1"/>
    <xf numFmtId="167" fontId="7" fillId="0" borderId="9" xfId="1" applyNumberFormat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164" fontId="1" fillId="0" borderId="8" xfId="1" applyFont="1" applyBorder="1"/>
    <xf numFmtId="164" fontId="1" fillId="0" borderId="0" xfId="1" applyFont="1" applyBorder="1"/>
    <xf numFmtId="164" fontId="0" fillId="4" borderId="0" xfId="0" applyNumberFormat="1" applyFill="1"/>
    <xf numFmtId="164" fontId="0" fillId="0" borderId="16" xfId="1" applyFont="1" applyBorder="1"/>
    <xf numFmtId="164" fontId="7" fillId="0" borderId="16" xfId="1" applyFont="1" applyBorder="1"/>
    <xf numFmtId="164" fontId="7" fillId="0" borderId="17" xfId="1" applyFont="1" applyBorder="1"/>
    <xf numFmtId="0" fontId="10" fillId="0" borderId="0" xfId="0" applyFont="1"/>
    <xf numFmtId="0" fontId="10" fillId="0" borderId="4" xfId="0" applyFont="1" applyBorder="1"/>
    <xf numFmtId="0" fontId="7" fillId="4" borderId="0" xfId="0" applyFont="1" applyFill="1" applyAlignment="1">
      <alignment horizontal="center"/>
    </xf>
    <xf numFmtId="167" fontId="1" fillId="0" borderId="9" xfId="1" applyNumberFormat="1" applyFont="1" applyBorder="1"/>
    <xf numFmtId="167" fontId="7" fillId="0" borderId="11" xfId="1" applyNumberFormat="1" applyFont="1" applyBorder="1"/>
    <xf numFmtId="0" fontId="7" fillId="0" borderId="8" xfId="0" applyFont="1" applyBorder="1" applyAlignment="1">
      <alignment horizontal="center"/>
    </xf>
    <xf numFmtId="43" fontId="0" fillId="0" borderId="0" xfId="0" applyNumberFormat="1"/>
    <xf numFmtId="164" fontId="0" fillId="0" borderId="8" xfId="0" applyNumberFormat="1" applyBorder="1"/>
    <xf numFmtId="43" fontId="5" fillId="0" borderId="0" xfId="2" applyNumberFormat="1" applyFont="1"/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org-my.sharepoint.com/TRADE/TRADE/2014/Trade%20Tables%20for%20Website%202014%20(Orig)/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B10" sqref="B10"/>
    </sheetView>
  </sheetViews>
  <sheetFormatPr defaultRowHeight="15" x14ac:dyDescent="0.25"/>
  <cols>
    <col min="1" max="1" width="22.42578125" bestFit="1" customWidth="1"/>
    <col min="2" max="2" width="15.28515625" bestFit="1" customWidth="1"/>
    <col min="3" max="3" width="10.5703125" bestFit="1" customWidth="1"/>
    <col min="4" max="4" width="14.28515625" bestFit="1" customWidth="1"/>
    <col min="5" max="5" width="9.7109375" bestFit="1" customWidth="1"/>
    <col min="6" max="6" width="13.28515625" bestFit="1" customWidth="1"/>
    <col min="7" max="7" width="9.5703125" bestFit="1" customWidth="1"/>
    <col min="8" max="8" width="14.28515625" bestFit="1" customWidth="1"/>
    <col min="9" max="9" width="9.7109375" bestFit="1" customWidth="1"/>
    <col min="10" max="10" width="15" bestFit="1" customWidth="1"/>
    <col min="11" max="11" width="10.85546875" bestFit="1" customWidth="1"/>
    <col min="12" max="13" width="12.28515625" bestFit="1" customWidth="1"/>
  </cols>
  <sheetData>
    <row r="1" spans="1:15" x14ac:dyDescent="0.25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5" x14ac:dyDescent="0.25">
      <c r="A2" s="223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5" x14ac:dyDescent="0.25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K4" s="12" t="s">
        <v>3</v>
      </c>
    </row>
    <row r="5" spans="1:15" x14ac:dyDescent="0.25">
      <c r="A5" s="224" t="s">
        <v>4</v>
      </c>
      <c r="B5" s="225" t="s">
        <v>5</v>
      </c>
      <c r="C5" s="226"/>
      <c r="D5" s="231" t="s">
        <v>6</v>
      </c>
      <c r="E5" s="232"/>
      <c r="F5" s="232"/>
      <c r="G5" s="232"/>
      <c r="H5" s="232"/>
      <c r="I5" s="232"/>
      <c r="J5" s="225" t="s">
        <v>7</v>
      </c>
      <c r="K5" s="226"/>
    </row>
    <row r="6" spans="1:15" x14ac:dyDescent="0.25">
      <c r="A6" s="224"/>
      <c r="B6" s="227"/>
      <c r="C6" s="228"/>
      <c r="D6" s="229" t="s">
        <v>8</v>
      </c>
      <c r="E6" s="230"/>
      <c r="F6" s="229" t="s">
        <v>9</v>
      </c>
      <c r="G6" s="230"/>
      <c r="H6" s="229" t="s">
        <v>10</v>
      </c>
      <c r="I6" s="235"/>
      <c r="J6" s="233"/>
      <c r="K6" s="234"/>
    </row>
    <row r="7" spans="1:15" x14ac:dyDescent="0.25">
      <c r="A7" s="80"/>
      <c r="B7" s="97">
        <v>45870</v>
      </c>
      <c r="C7" s="98">
        <v>45505</v>
      </c>
      <c r="D7" s="97">
        <v>45870</v>
      </c>
      <c r="E7" s="98">
        <v>45505</v>
      </c>
      <c r="F7" s="97">
        <v>45870</v>
      </c>
      <c r="G7" s="98">
        <v>45505</v>
      </c>
      <c r="H7" s="97">
        <v>45870</v>
      </c>
      <c r="I7" s="98">
        <v>45505</v>
      </c>
      <c r="J7" s="97">
        <v>45870</v>
      </c>
      <c r="K7" s="98">
        <v>45505</v>
      </c>
    </row>
    <row r="8" spans="1:15" x14ac:dyDescent="0.25">
      <c r="A8" s="72" t="s">
        <v>11</v>
      </c>
      <c r="B8" s="93">
        <v>27837.415199999999</v>
      </c>
      <c r="C8" s="101">
        <v>29226.58656</v>
      </c>
      <c r="D8" s="100">
        <v>23741.333447000001</v>
      </c>
      <c r="E8" s="39">
        <v>38863.198710000004</v>
      </c>
      <c r="F8" s="90">
        <v>0</v>
      </c>
      <c r="G8" s="39">
        <v>1.45269</v>
      </c>
      <c r="H8" s="93">
        <v>23741.333447000001</v>
      </c>
      <c r="I8" s="39">
        <v>38864.651400000002</v>
      </c>
      <c r="J8" s="73">
        <v>-4096.0817529999986</v>
      </c>
      <c r="K8" s="74">
        <v>9638.0648400000027</v>
      </c>
      <c r="L8" s="3"/>
      <c r="M8" s="3"/>
      <c r="N8" s="3"/>
      <c r="O8" s="3"/>
    </row>
    <row r="9" spans="1:15" x14ac:dyDescent="0.25">
      <c r="A9" s="72" t="s">
        <v>12</v>
      </c>
      <c r="B9" s="93">
        <v>4191.2420099999999</v>
      </c>
      <c r="C9" s="101">
        <v>3839.47919</v>
      </c>
      <c r="D9" s="100">
        <v>40.285440000000001</v>
      </c>
      <c r="E9" s="39">
        <v>1453.3626100000001</v>
      </c>
      <c r="F9" s="90">
        <v>0</v>
      </c>
      <c r="G9" s="39">
        <v>0.18158000000000002</v>
      </c>
      <c r="H9" s="93">
        <v>40.285440000000001</v>
      </c>
      <c r="I9" s="39">
        <v>1453.5441900000001</v>
      </c>
      <c r="J9" s="73">
        <v>-4150.9565700000003</v>
      </c>
      <c r="K9" s="74">
        <v>-2385.9349999999999</v>
      </c>
      <c r="L9" s="3"/>
      <c r="M9" s="3"/>
      <c r="N9" s="3"/>
      <c r="O9" s="3"/>
    </row>
    <row r="10" spans="1:15" x14ac:dyDescent="0.25">
      <c r="A10" s="72" t="s">
        <v>13</v>
      </c>
      <c r="B10" s="93">
        <v>4598.5487800000001</v>
      </c>
      <c r="C10" s="101">
        <v>2743.1293700000001</v>
      </c>
      <c r="D10" s="100">
        <v>285.36697999999996</v>
      </c>
      <c r="E10" s="39">
        <v>1569.3929900000001</v>
      </c>
      <c r="F10" s="90">
        <v>20.175000000000001</v>
      </c>
      <c r="G10" s="39">
        <v>45.393749999999997</v>
      </c>
      <c r="H10" s="93">
        <v>305.54197999999997</v>
      </c>
      <c r="I10" s="39">
        <v>1614.78674</v>
      </c>
      <c r="J10" s="73">
        <v>-4293.0068000000001</v>
      </c>
      <c r="K10" s="74">
        <v>-1128.3426300000001</v>
      </c>
      <c r="L10" s="3"/>
      <c r="M10" s="3"/>
      <c r="N10" s="3"/>
      <c r="O10" s="3"/>
    </row>
    <row r="11" spans="1:15" x14ac:dyDescent="0.25">
      <c r="A11" s="72" t="s">
        <v>14</v>
      </c>
      <c r="B11" s="93">
        <v>32581.340133999998</v>
      </c>
      <c r="C11" s="101">
        <v>25305.925350999998</v>
      </c>
      <c r="D11" s="100">
        <v>3.0375000000000001</v>
      </c>
      <c r="E11" s="39">
        <v>3.0375000000000001</v>
      </c>
      <c r="F11" s="90">
        <v>3308.4872599999999</v>
      </c>
      <c r="G11" s="39">
        <v>3931.38033</v>
      </c>
      <c r="H11" s="93">
        <v>3311.5247599999998</v>
      </c>
      <c r="I11" s="39">
        <v>3934.4178299999999</v>
      </c>
      <c r="J11" s="73">
        <v>-29269.815373999998</v>
      </c>
      <c r="K11" s="74">
        <v>-21371.507521</v>
      </c>
      <c r="L11" s="3"/>
      <c r="M11" s="3"/>
      <c r="N11" s="3"/>
      <c r="O11" s="3"/>
    </row>
    <row r="12" spans="1:15" x14ac:dyDescent="0.25">
      <c r="A12" s="72" t="s">
        <v>15</v>
      </c>
      <c r="B12" s="93">
        <v>2205.53739</v>
      </c>
      <c r="C12" s="101">
        <v>3570.0719700000004</v>
      </c>
      <c r="D12" s="100">
        <v>1130.4058600000001</v>
      </c>
      <c r="E12" s="39">
        <v>617.01201000000003</v>
      </c>
      <c r="F12" s="90">
        <v>0</v>
      </c>
      <c r="G12" s="39">
        <v>0</v>
      </c>
      <c r="H12" s="93">
        <v>1130.4058600000001</v>
      </c>
      <c r="I12" s="39">
        <v>617.01201000000003</v>
      </c>
      <c r="J12" s="73">
        <v>-1075.1315299999999</v>
      </c>
      <c r="K12" s="74">
        <v>-2953.0599600000005</v>
      </c>
      <c r="L12" s="3"/>
      <c r="M12" s="3"/>
      <c r="N12" s="3"/>
      <c r="O12" s="3"/>
    </row>
    <row r="13" spans="1:15" x14ac:dyDescent="0.25">
      <c r="A13" s="72" t="s">
        <v>16</v>
      </c>
      <c r="B13" s="93">
        <v>25169.579020000001</v>
      </c>
      <c r="C13" s="101">
        <v>22876.538499999999</v>
      </c>
      <c r="D13" s="100">
        <v>535.53525000000002</v>
      </c>
      <c r="E13" s="39">
        <v>50.118910000000007</v>
      </c>
      <c r="F13" s="90">
        <v>333.22766999999999</v>
      </c>
      <c r="G13" s="39">
        <v>196.56092000000001</v>
      </c>
      <c r="H13" s="93">
        <v>868.76292000000001</v>
      </c>
      <c r="I13" s="39">
        <v>246.67983000000001</v>
      </c>
      <c r="J13" s="73">
        <v>-24300.8161</v>
      </c>
      <c r="K13" s="74">
        <v>-22629.858669999998</v>
      </c>
      <c r="L13" s="3"/>
      <c r="M13" s="3"/>
      <c r="N13" s="3"/>
      <c r="O13" s="3"/>
    </row>
    <row r="14" spans="1:15" x14ac:dyDescent="0.25">
      <c r="A14" s="72" t="s">
        <v>17</v>
      </c>
      <c r="B14" s="93">
        <v>30482.262870000002</v>
      </c>
      <c r="C14" s="101">
        <v>31758.21082</v>
      </c>
      <c r="D14" s="100">
        <v>373.01903000000004</v>
      </c>
      <c r="E14" s="39">
        <v>1172.43174</v>
      </c>
      <c r="F14" s="90">
        <v>240.60293999999999</v>
      </c>
      <c r="G14" s="39">
        <v>98.228719999999996</v>
      </c>
      <c r="H14" s="93">
        <v>613.62197000000003</v>
      </c>
      <c r="I14" s="39">
        <v>1270.6604600000001</v>
      </c>
      <c r="J14" s="73">
        <v>-29868.640900000002</v>
      </c>
      <c r="K14" s="74">
        <v>-30487.550360000001</v>
      </c>
      <c r="L14" s="3"/>
      <c r="N14" s="3"/>
      <c r="O14" s="3"/>
    </row>
    <row r="15" spans="1:15" x14ac:dyDescent="0.25">
      <c r="A15" s="72" t="s">
        <v>18</v>
      </c>
      <c r="B15" s="93">
        <v>56654.254110000002</v>
      </c>
      <c r="C15" s="101">
        <v>53429.955379999999</v>
      </c>
      <c r="D15" s="100">
        <v>0</v>
      </c>
      <c r="E15" s="39">
        <v>0</v>
      </c>
      <c r="F15" s="90">
        <v>1180.2577800000001</v>
      </c>
      <c r="G15" s="39">
        <v>299.85491999999999</v>
      </c>
      <c r="H15" s="93">
        <v>1180.2577800000001</v>
      </c>
      <c r="I15" s="39">
        <v>299.85491999999999</v>
      </c>
      <c r="J15" s="73">
        <v>-55473.996330000002</v>
      </c>
      <c r="K15" s="74">
        <v>-53130.100460000001</v>
      </c>
      <c r="L15" s="3"/>
      <c r="M15" s="3"/>
      <c r="N15" s="3"/>
      <c r="O15" s="3"/>
    </row>
    <row r="16" spans="1:15" x14ac:dyDescent="0.25">
      <c r="A16" s="72" t="s">
        <v>19</v>
      </c>
      <c r="B16" s="93">
        <v>16119.89899</v>
      </c>
      <c r="C16" s="101">
        <v>17759.591089999998</v>
      </c>
      <c r="D16" s="100">
        <v>0.80700000000000005</v>
      </c>
      <c r="E16" s="39">
        <v>42.724150000000002</v>
      </c>
      <c r="F16" s="90">
        <v>322.03242999999998</v>
      </c>
      <c r="G16" s="39">
        <v>74.419789999999992</v>
      </c>
      <c r="H16" s="93">
        <v>322.83942999999999</v>
      </c>
      <c r="I16" s="39">
        <v>117.14393999999999</v>
      </c>
      <c r="J16" s="73">
        <v>-15797.05956</v>
      </c>
      <c r="K16" s="74">
        <v>-17642.447149999996</v>
      </c>
      <c r="L16" s="3"/>
      <c r="M16" s="3"/>
      <c r="N16" s="3"/>
      <c r="O16" s="3"/>
    </row>
    <row r="17" spans="1:15" x14ac:dyDescent="0.25">
      <c r="A17" s="72" t="s">
        <v>20</v>
      </c>
      <c r="B17" s="93">
        <v>0</v>
      </c>
      <c r="C17" s="101">
        <v>0</v>
      </c>
      <c r="D17" s="100">
        <v>0</v>
      </c>
      <c r="E17" s="39">
        <v>0</v>
      </c>
      <c r="F17" s="90">
        <v>0</v>
      </c>
      <c r="G17" s="39">
        <v>0</v>
      </c>
      <c r="H17" s="93">
        <v>0</v>
      </c>
      <c r="I17" s="39">
        <v>0</v>
      </c>
      <c r="J17" s="73">
        <v>0</v>
      </c>
      <c r="K17" s="74">
        <v>0</v>
      </c>
      <c r="L17" s="3"/>
      <c r="M17" s="3"/>
      <c r="N17" s="3"/>
      <c r="O17" s="3"/>
    </row>
    <row r="18" spans="1:15" x14ac:dyDescent="0.25">
      <c r="A18" s="72" t="s">
        <v>21</v>
      </c>
      <c r="B18" s="93">
        <v>50352.049159999995</v>
      </c>
      <c r="C18" s="101">
        <v>26025.08467</v>
      </c>
      <c r="D18" s="100">
        <v>0</v>
      </c>
      <c r="E18" s="39">
        <v>0</v>
      </c>
      <c r="F18" s="90">
        <v>1752.4408500000002</v>
      </c>
      <c r="G18" s="39">
        <v>1490.0413100000001</v>
      </c>
      <c r="H18" s="93">
        <v>1752.4408500000002</v>
      </c>
      <c r="I18" s="39">
        <v>1490.0413100000001</v>
      </c>
      <c r="J18" s="73" t="s">
        <v>22</v>
      </c>
      <c r="K18" s="74" t="s">
        <v>22</v>
      </c>
      <c r="L18" s="3"/>
      <c r="M18" s="3"/>
      <c r="N18" s="3"/>
      <c r="O18" s="3"/>
    </row>
    <row r="19" spans="1:15" x14ac:dyDescent="0.25">
      <c r="A19" s="72" t="s">
        <v>23</v>
      </c>
      <c r="B19" s="93">
        <v>2762.5463600000003</v>
      </c>
      <c r="C19" s="101">
        <v>2461.1664000000001</v>
      </c>
      <c r="D19" s="100">
        <v>0</v>
      </c>
      <c r="E19" s="39">
        <v>0</v>
      </c>
      <c r="F19" s="90">
        <v>0</v>
      </c>
      <c r="G19" s="39">
        <v>0</v>
      </c>
      <c r="H19" s="93">
        <v>0</v>
      </c>
      <c r="I19" s="39">
        <v>0</v>
      </c>
      <c r="J19" s="73">
        <v>-2762.5463600000003</v>
      </c>
      <c r="K19" s="74">
        <v>-2461.1664000000001</v>
      </c>
      <c r="L19" s="3"/>
      <c r="M19" s="3"/>
      <c r="N19" s="3"/>
      <c r="O19" s="3"/>
    </row>
    <row r="20" spans="1:15" x14ac:dyDescent="0.25">
      <c r="A20" s="72" t="s">
        <v>24</v>
      </c>
      <c r="B20" s="93">
        <v>383.87761999999998</v>
      </c>
      <c r="C20" s="101">
        <v>253.64863</v>
      </c>
      <c r="D20" s="100">
        <v>0</v>
      </c>
      <c r="E20" s="39">
        <v>0</v>
      </c>
      <c r="F20" s="90">
        <v>125.14619</v>
      </c>
      <c r="G20" s="39">
        <v>170.93467000000001</v>
      </c>
      <c r="H20" s="93">
        <v>125.14619</v>
      </c>
      <c r="I20" s="39">
        <v>170.93467000000001</v>
      </c>
      <c r="J20" s="73">
        <v>-258.73142999999999</v>
      </c>
      <c r="K20" s="74">
        <v>-82.713959999999986</v>
      </c>
      <c r="L20" s="3"/>
      <c r="M20" s="3"/>
      <c r="N20" s="3"/>
      <c r="O20" s="3"/>
    </row>
    <row r="21" spans="1:15" x14ac:dyDescent="0.25">
      <c r="A21" s="79" t="s">
        <v>25</v>
      </c>
      <c r="B21" s="91">
        <v>253338.55164399999</v>
      </c>
      <c r="C21" s="75">
        <v>219249.387931</v>
      </c>
      <c r="D21" s="92">
        <v>26109.790506999998</v>
      </c>
      <c r="E21" s="75">
        <v>43771.278620000005</v>
      </c>
      <c r="F21" s="91">
        <v>7282.3701200000005</v>
      </c>
      <c r="G21" s="75">
        <v>6308.4486800000004</v>
      </c>
      <c r="H21" s="94">
        <v>33392.160626999997</v>
      </c>
      <c r="I21" s="75">
        <v>50079.727300000006</v>
      </c>
      <c r="J21" s="82">
        <v>-171346.78270700001</v>
      </c>
      <c r="K21" s="82">
        <v>-144634.617271</v>
      </c>
    </row>
    <row r="22" spans="1:15" x14ac:dyDescent="0.25">
      <c r="A22" s="1" t="s">
        <v>26</v>
      </c>
      <c r="B22" s="1"/>
      <c r="C22" s="1"/>
      <c r="D22" s="1"/>
      <c r="E22" s="1"/>
    </row>
    <row r="23" spans="1:15" x14ac:dyDescent="0.25">
      <c r="A23" s="1" t="s">
        <v>27</v>
      </c>
      <c r="B23" s="1"/>
      <c r="C23" s="222"/>
      <c r="D23" s="1"/>
    </row>
    <row r="24" spans="1:15" x14ac:dyDescent="0.25">
      <c r="A24" s="1" t="s">
        <v>28</v>
      </c>
      <c r="B24" s="1"/>
      <c r="C24" s="1"/>
      <c r="D24" s="1"/>
    </row>
    <row r="25" spans="1:15" x14ac:dyDescent="0.25">
      <c r="A25" s="1"/>
      <c r="B25" s="1"/>
      <c r="C25" s="1"/>
      <c r="D25" s="1"/>
    </row>
    <row r="26" spans="1:15" x14ac:dyDescent="0.25">
      <c r="A26" s="113"/>
      <c r="B26" s="115"/>
    </row>
    <row r="27" spans="1:15" x14ac:dyDescent="0.25">
      <c r="A27" s="113"/>
      <c r="B27" s="114"/>
      <c r="E27" s="3"/>
      <c r="F27" s="3"/>
    </row>
    <row r="28" spans="1:15" x14ac:dyDescent="0.25">
      <c r="E28" s="3"/>
      <c r="F28" s="3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23" t="s">
        <v>138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x14ac:dyDescent="0.25">
      <c r="A2" s="223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x14ac:dyDescent="0.25">
      <c r="A3" s="223" t="s">
        <v>139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x14ac:dyDescent="0.25">
      <c r="A4" s="6"/>
      <c r="B4" s="6"/>
      <c r="C4" s="6"/>
      <c r="D4" s="6"/>
      <c r="E4" s="6"/>
      <c r="F4" s="6"/>
      <c r="G4" s="6"/>
      <c r="H4" s="6"/>
      <c r="K4" s="20" t="s">
        <v>140</v>
      </c>
    </row>
    <row r="5" spans="1:11" x14ac:dyDescent="0.25">
      <c r="A5" s="239" t="s">
        <v>4</v>
      </c>
      <c r="B5" s="225" t="s">
        <v>5</v>
      </c>
      <c r="C5" s="226"/>
      <c r="D5" s="224" t="s">
        <v>6</v>
      </c>
      <c r="E5" s="224"/>
      <c r="F5" s="224"/>
      <c r="G5" s="224"/>
      <c r="H5" s="224"/>
      <c r="I5" s="224"/>
      <c r="J5" s="225" t="s">
        <v>7</v>
      </c>
      <c r="K5" s="226"/>
    </row>
    <row r="6" spans="1:11" x14ac:dyDescent="0.25">
      <c r="A6" s="240"/>
      <c r="B6" s="233"/>
      <c r="C6" s="245"/>
      <c r="D6" s="224" t="s">
        <v>8</v>
      </c>
      <c r="E6" s="224"/>
      <c r="F6" s="224" t="s">
        <v>9</v>
      </c>
      <c r="G6" s="224"/>
      <c r="H6" s="235" t="s">
        <v>10</v>
      </c>
      <c r="I6" s="230"/>
      <c r="J6" s="233"/>
      <c r="K6" s="234"/>
    </row>
    <row r="7" spans="1:11" x14ac:dyDescent="0.25">
      <c r="A7" s="21"/>
      <c r="B7" s="8" t="s">
        <v>141</v>
      </c>
      <c r="C7" s="8" t="s">
        <v>141</v>
      </c>
      <c r="D7" s="22" t="s">
        <v>141</v>
      </c>
      <c r="E7" s="23" t="s">
        <v>141</v>
      </c>
      <c r="F7" s="8" t="s">
        <v>141</v>
      </c>
      <c r="G7" s="23" t="s">
        <v>141</v>
      </c>
      <c r="H7" s="8" t="s">
        <v>141</v>
      </c>
      <c r="I7" s="23" t="s">
        <v>141</v>
      </c>
      <c r="J7" s="8" t="s">
        <v>141</v>
      </c>
      <c r="K7" s="23" t="s">
        <v>141</v>
      </c>
    </row>
    <row r="8" spans="1:11" x14ac:dyDescent="0.25">
      <c r="A8" s="24"/>
      <c r="B8" s="25">
        <v>2014</v>
      </c>
      <c r="C8" s="26">
        <v>2013</v>
      </c>
      <c r="D8" s="25">
        <v>2014</v>
      </c>
      <c r="E8" s="27">
        <v>2013</v>
      </c>
      <c r="F8" s="26">
        <v>2014</v>
      </c>
      <c r="G8" s="27">
        <v>2013</v>
      </c>
      <c r="H8" s="26">
        <v>2014</v>
      </c>
      <c r="I8" s="27">
        <v>2013</v>
      </c>
      <c r="J8" s="26">
        <v>2014</v>
      </c>
      <c r="K8" s="27">
        <v>2013</v>
      </c>
    </row>
    <row r="9" spans="1:11" x14ac:dyDescent="0.25">
      <c r="A9" s="28" t="s">
        <v>11</v>
      </c>
      <c r="B9" s="40">
        <f>SUM('[1]Import by SITC 2014'!B4:C4)/1000</f>
        <v>29274.383439999998</v>
      </c>
      <c r="C9" s="54">
        <f>SUM('[2]Import by SITC 2013'!B4:C4)/1000</f>
        <v>31359.497090000001</v>
      </c>
      <c r="D9" s="40">
        <f>SUM('[1]Exports by SITC 2014'!B4:C4)/1000</f>
        <v>63102.2765</v>
      </c>
      <c r="E9" s="43">
        <f>SUM('[2]Exports by SITC 2013'!B4:C4)/1000</f>
        <v>78571.425979999985</v>
      </c>
      <c r="F9" s="55">
        <f>SUM('[1]Re-Exports by SITC 2014'!B4:C4)/1000</f>
        <v>239.53916000000001</v>
      </c>
      <c r="G9" s="43">
        <f>SUM('[2]Re-Exports by SITC 2013'!B4:C4)/1000</f>
        <v>131.62976999999998</v>
      </c>
      <c r="H9" s="55">
        <f>D9+F9</f>
        <v>63341.81566</v>
      </c>
      <c r="I9" s="43">
        <f>G9+E9</f>
        <v>78703.055749999985</v>
      </c>
      <c r="J9" s="42">
        <f>H9-B9</f>
        <v>34067.432220000002</v>
      </c>
      <c r="K9" s="43">
        <f>I9-C9</f>
        <v>47343.558659999981</v>
      </c>
    </row>
    <row r="10" spans="1:11" x14ac:dyDescent="0.25">
      <c r="A10" s="28" t="s">
        <v>12</v>
      </c>
      <c r="B10" s="40">
        <f>SUM('[1]Import by SITC 2014'!B5:C5)/1000</f>
        <v>6886.8480099999997</v>
      </c>
      <c r="C10" s="54">
        <f>SUM('[2]Import by SITC 2013'!B5:C5)/1000</f>
        <v>7227.8168399999995</v>
      </c>
      <c r="D10" s="40">
        <f>SUM('[1]Exports by SITC 2014'!B5:C5)/1000</f>
        <v>16.973599999999998</v>
      </c>
      <c r="E10" s="43">
        <f>SUM('[2]Exports by SITC 2013'!B5:C5)/1000</f>
        <v>75.613550000000004</v>
      </c>
      <c r="F10" s="55">
        <f>SUM('[1]Re-Exports by SITC 2014'!B5:C5)/1000</f>
        <v>1168.0750600000001</v>
      </c>
      <c r="G10" s="43">
        <f>SUM('[2]Re-Exports by SITC 2013'!B5:C5)/1000</f>
        <v>952.33828000000005</v>
      </c>
      <c r="H10" s="55">
        <f t="shared" ref="H10:H21" si="0">D10+F10</f>
        <v>1185.0486600000002</v>
      </c>
      <c r="I10" s="43">
        <f t="shared" ref="I10:I21" si="1">G10+E10</f>
        <v>1027.95183</v>
      </c>
      <c r="J10" s="44">
        <f t="shared" ref="J10:K21" si="2">H10-B10</f>
        <v>-5701.7993499999993</v>
      </c>
      <c r="K10" s="45">
        <f t="shared" si="2"/>
        <v>-6199.8650099999995</v>
      </c>
    </row>
    <row r="11" spans="1:11" x14ac:dyDescent="0.25">
      <c r="A11" s="28" t="s">
        <v>13</v>
      </c>
      <c r="B11" s="40">
        <f>SUM('[1]Import by SITC 2014'!B6:C6)/1000</f>
        <v>3303.5206699999999</v>
      </c>
      <c r="C11" s="54">
        <f>SUM('[2]Import by SITC 2013'!B6:C6)/1000</f>
        <v>2331.3383699999999</v>
      </c>
      <c r="D11" s="40">
        <f>SUM('[1]Exports by SITC 2014'!B6:C6)/1000</f>
        <v>809.37454000000002</v>
      </c>
      <c r="E11" s="43">
        <f>SUM('[2]Exports by SITC 2013'!B6:C6)/1000</f>
        <v>475.53702000000004</v>
      </c>
      <c r="F11" s="55">
        <f>SUM('[1]Re-Exports by SITC 2014'!B6:C6)/1000</f>
        <v>7.7010000000000009E-2</v>
      </c>
      <c r="G11" s="43">
        <f>SUM('[2]Re-Exports by SITC 2013'!B6:C6)/1000</f>
        <v>309.88830000000002</v>
      </c>
      <c r="H11" s="55">
        <f t="shared" si="0"/>
        <v>809.45155</v>
      </c>
      <c r="I11" s="43">
        <f t="shared" si="1"/>
        <v>785.42532000000006</v>
      </c>
      <c r="J11" s="44">
        <f t="shared" si="2"/>
        <v>-2494.0691200000001</v>
      </c>
      <c r="K11" s="45">
        <f t="shared" si="2"/>
        <v>-1545.9130499999999</v>
      </c>
    </row>
    <row r="12" spans="1:11" x14ac:dyDescent="0.25">
      <c r="A12" s="28" t="s">
        <v>14</v>
      </c>
      <c r="B12" s="40">
        <f>SUM('[1]Import by SITC 2014'!B7:C7)/1000</f>
        <v>49494.550159999999</v>
      </c>
      <c r="C12" s="54">
        <f>SUM('[2]Import by SITC 2013'!B7:C7)/1000</f>
        <v>48756.083570000003</v>
      </c>
      <c r="D12" s="40">
        <f>SUM('[1]Exports by SITC 2014'!B7:C7)/1000</f>
        <v>27125.865619999997</v>
      </c>
      <c r="E12" s="43">
        <f>SUM('[2]Exports by SITC 2013'!B7:C7)/1000</f>
        <v>30014.403420000002</v>
      </c>
      <c r="F12" s="55">
        <f>SUM('[1]Re-Exports by SITC 2014'!B7:C7)/1000</f>
        <v>3918.6817900000001</v>
      </c>
      <c r="G12" s="43">
        <f>SUM('[2]Re-Exports by SITC 2013'!B7:C7)/1000</f>
        <v>3967.2690499999999</v>
      </c>
      <c r="H12" s="55">
        <f t="shared" si="0"/>
        <v>31044.547409999996</v>
      </c>
      <c r="I12" s="43">
        <f t="shared" si="1"/>
        <v>33981.672470000005</v>
      </c>
      <c r="J12" s="44">
        <f t="shared" si="2"/>
        <v>-18450.002750000003</v>
      </c>
      <c r="K12" s="45">
        <f t="shared" si="2"/>
        <v>-14774.411099999998</v>
      </c>
    </row>
    <row r="13" spans="1:11" x14ac:dyDescent="0.25">
      <c r="A13" s="28" t="s">
        <v>15</v>
      </c>
      <c r="B13" s="40">
        <f>SUM('[1]Import by SITC 2014'!B8:C8)/1000</f>
        <v>2425.8977400000003</v>
      </c>
      <c r="C13" s="54">
        <f>SUM('[2]Import by SITC 2013'!B8:C8)/1000</f>
        <v>2151.2265499999999</v>
      </c>
      <c r="D13" s="40">
        <f>SUM('[1]Exports by SITC 2014'!B8:C8)/1000</f>
        <v>2.3705599999999998</v>
      </c>
      <c r="E13" s="43">
        <f>SUM('[2]Exports by SITC 2013'!B8:C8)/1000</f>
        <v>0</v>
      </c>
      <c r="F13" s="55">
        <f>SUM('[1]Re-Exports by SITC 2014'!B8:C8)/1000</f>
        <v>6.6959999999999992E-2</v>
      </c>
      <c r="G13" s="43">
        <f>SUM('[2]Re-Exports by SITC 2013'!B8:C8)/1000</f>
        <v>0</v>
      </c>
      <c r="H13" s="55">
        <f t="shared" si="0"/>
        <v>2.4375199999999997</v>
      </c>
      <c r="I13" s="43">
        <f t="shared" si="1"/>
        <v>0</v>
      </c>
      <c r="J13" s="44">
        <f t="shared" si="2"/>
        <v>-2423.4602200000004</v>
      </c>
      <c r="K13" s="45">
        <f t="shared" si="2"/>
        <v>-2151.2265499999999</v>
      </c>
    </row>
    <row r="14" spans="1:11" x14ac:dyDescent="0.25">
      <c r="A14" s="28" t="s">
        <v>16</v>
      </c>
      <c r="B14" s="40">
        <f>SUM('[1]Import by SITC 2014'!B9:C9)/1000</f>
        <v>20383.342980000001</v>
      </c>
      <c r="C14" s="54">
        <f>SUM('[2]Import by SITC 2013'!B9:C9)/1000</f>
        <v>21726.38279</v>
      </c>
      <c r="D14" s="40">
        <f>SUM('[1]Exports by SITC 2014'!B9:C9)/1000</f>
        <v>1242.3349700000001</v>
      </c>
      <c r="E14" s="43">
        <f>SUM('[2]Exports by SITC 2013'!B9:C9)/1000</f>
        <v>1910.5976000000001</v>
      </c>
      <c r="F14" s="55">
        <f>SUM('[1]Re-Exports by SITC 2014'!B9:C9)/1000</f>
        <v>140.11913999999999</v>
      </c>
      <c r="G14" s="43">
        <f>SUM('[2]Re-Exports by SITC 2013'!B9:C9)/1000</f>
        <v>386.70888000000002</v>
      </c>
      <c r="H14" s="55">
        <f t="shared" si="0"/>
        <v>1382.4541100000001</v>
      </c>
      <c r="I14" s="43">
        <f t="shared" si="1"/>
        <v>2297.3064800000002</v>
      </c>
      <c r="J14" s="44">
        <f t="shared" si="2"/>
        <v>-19000.888870000002</v>
      </c>
      <c r="K14" s="45">
        <f t="shared" si="2"/>
        <v>-19429.07631</v>
      </c>
    </row>
    <row r="15" spans="1:11" x14ac:dyDescent="0.25">
      <c r="A15" s="28" t="s">
        <v>17</v>
      </c>
      <c r="B15" s="40">
        <f>SUM('[1]Import by SITC 2014'!B10:C10)/1000</f>
        <v>29213.826949999999</v>
      </c>
      <c r="C15" s="54">
        <f>SUM('[2]Import by SITC 2013'!B10:C10)/1000</f>
        <v>32325.686420000002</v>
      </c>
      <c r="D15" s="40">
        <f>SUM('[1]Exports by SITC 2014'!B10:C10)/1000</f>
        <v>134.74381</v>
      </c>
      <c r="E15" s="43">
        <f>SUM('[2]Exports by SITC 2013'!B10:C10)/1000</f>
        <v>188.14795000000001</v>
      </c>
      <c r="F15" s="55">
        <f>SUM('[1]Re-Exports by SITC 2014'!B10:C10)/1000</f>
        <v>948.64992999999993</v>
      </c>
      <c r="G15" s="43">
        <f>SUM('[2]Re-Exports by SITC 2013'!B10:C10)/1000</f>
        <v>1605.10014</v>
      </c>
      <c r="H15" s="55">
        <f t="shared" si="0"/>
        <v>1083.39374</v>
      </c>
      <c r="I15" s="43">
        <f t="shared" si="1"/>
        <v>1793.24809</v>
      </c>
      <c r="J15" s="44">
        <f t="shared" si="2"/>
        <v>-28130.433209999999</v>
      </c>
      <c r="K15" s="45">
        <f t="shared" si="2"/>
        <v>-30532.438330000001</v>
      </c>
    </row>
    <row r="16" spans="1:11" x14ac:dyDescent="0.25">
      <c r="A16" s="28" t="s">
        <v>18</v>
      </c>
      <c r="B16" s="40">
        <f>SUM('[1]Import by SITC 2014'!B11:C11)/1000</f>
        <v>49408.165019999993</v>
      </c>
      <c r="C16" s="54">
        <f>SUM('[2]Import by SITC 2013'!B11:C11)/1000</f>
        <v>43666.056269999994</v>
      </c>
      <c r="D16" s="40">
        <f>SUM('[1]Exports by SITC 2014'!B11:C11)/1000</f>
        <v>0</v>
      </c>
      <c r="E16" s="43">
        <f>SUM('[2]Exports by SITC 2013'!B11:C11)/1000</f>
        <v>0</v>
      </c>
      <c r="F16" s="55">
        <f>SUM('[1]Re-Exports by SITC 2014'!B11:C11)/1000</f>
        <v>1693.7193400000001</v>
      </c>
      <c r="G16" s="43">
        <f>SUM('[2]Re-Exports by SITC 2013'!B11:C11)/1000</f>
        <v>9299.0858200000002</v>
      </c>
      <c r="H16" s="55">
        <f t="shared" si="0"/>
        <v>1693.7193400000001</v>
      </c>
      <c r="I16" s="43">
        <f t="shared" si="1"/>
        <v>9299.0858200000002</v>
      </c>
      <c r="J16" s="44">
        <f t="shared" si="2"/>
        <v>-47714.44567999999</v>
      </c>
      <c r="K16" s="45">
        <f t="shared" si="2"/>
        <v>-34366.970449999993</v>
      </c>
    </row>
    <row r="17" spans="1:11" x14ac:dyDescent="0.25">
      <c r="A17" s="28" t="s">
        <v>19</v>
      </c>
      <c r="B17" s="40">
        <f>SUM('[1]Import by SITC 2014'!B12:C12)/1000</f>
        <v>19616.142309999999</v>
      </c>
      <c r="C17" s="54">
        <f>SUM('[2]Import by SITC 2013'!B12:C12)/1000</f>
        <v>16937.698640000002</v>
      </c>
      <c r="D17" s="40">
        <f>SUM('[1]Exports by SITC 2014'!B12:C12)/1000</f>
        <v>11.08745</v>
      </c>
      <c r="E17" s="43">
        <f>SUM('[2]Exports by SITC 2013'!B12:C12)/1000</f>
        <v>12.220800000000001</v>
      </c>
      <c r="F17" s="55">
        <f>SUM('[1]Re-Exports by SITC 2014'!B12:C12)/1000</f>
        <v>1160.2309700000001</v>
      </c>
      <c r="G17" s="43">
        <f>SUM('[2]Re-Exports by SITC 2013'!B12:C12)/1000</f>
        <v>938.10672999999997</v>
      </c>
      <c r="H17" s="55">
        <f t="shared" si="0"/>
        <v>1171.3184200000001</v>
      </c>
      <c r="I17" s="43">
        <f t="shared" si="1"/>
        <v>950.32753000000002</v>
      </c>
      <c r="J17" s="44">
        <f t="shared" si="2"/>
        <v>-18444.82389</v>
      </c>
      <c r="K17" s="45">
        <f t="shared" si="2"/>
        <v>-15987.371110000002</v>
      </c>
    </row>
    <row r="18" spans="1:11" hidden="1" x14ac:dyDescent="0.25">
      <c r="A18" s="28" t="s">
        <v>20</v>
      </c>
      <c r="B18" s="40">
        <f>SUM('[1]Import by SITC 2014'!B13:C13)/1000</f>
        <v>0</v>
      </c>
      <c r="C18" s="54">
        <f>SUM('[2]Import by SITC 2013'!B13:C13)/1000</f>
        <v>0</v>
      </c>
      <c r="D18" s="40">
        <f>SUM('[1]Exports by SITC 2014'!B13:C13)/1000</f>
        <v>0</v>
      </c>
      <c r="E18" s="43">
        <f>SUM('[2]Exports by SITC 2013'!B13:C13)/1000</f>
        <v>0</v>
      </c>
      <c r="F18" s="55">
        <f>SUM('[1]Re-Exports by SITC 2014'!B13:C13)/1000</f>
        <v>0</v>
      </c>
      <c r="G18" s="43">
        <f>SUM('[2]Re-Exports by SITC 2013'!B13:C13)/1000</f>
        <v>0</v>
      </c>
      <c r="H18" s="55">
        <f t="shared" si="0"/>
        <v>0</v>
      </c>
      <c r="I18" s="43">
        <f t="shared" si="1"/>
        <v>0</v>
      </c>
      <c r="J18" s="44">
        <f t="shared" si="2"/>
        <v>0</v>
      </c>
      <c r="K18" s="45">
        <f t="shared" si="2"/>
        <v>0</v>
      </c>
    </row>
    <row r="19" spans="1:11" x14ac:dyDescent="0.25">
      <c r="A19" s="28" t="s">
        <v>21</v>
      </c>
      <c r="B19" s="40">
        <f>SUM('[1]Import by SITC 2014'!B14:C14)/1000</f>
        <v>42000.915040000007</v>
      </c>
      <c r="C19" s="54">
        <f>SUM('[2]Import by SITC 2013'!B14:C14)/1000</f>
        <v>54749.529260000003</v>
      </c>
      <c r="D19" s="40">
        <f>SUM('[1]Exports by SITC 2014'!B14:C14)/1000</f>
        <v>0</v>
      </c>
      <c r="E19" s="43">
        <f>SUM('[2]Exports by SITC 2013'!B14:C14)/1000</f>
        <v>0</v>
      </c>
      <c r="F19" s="55">
        <f>SUM('[1]Re-Exports by SITC 2014'!B14:C14)/1000</f>
        <v>4348.6907699999992</v>
      </c>
      <c r="G19" s="43">
        <f>SUM('[2]Re-Exports by SITC 2013'!B14:C14)/1000</f>
        <v>16628.981740000003</v>
      </c>
      <c r="H19" s="55">
        <f t="shared" si="0"/>
        <v>4348.6907699999992</v>
      </c>
      <c r="I19" s="43">
        <f t="shared" si="1"/>
        <v>16628.981740000003</v>
      </c>
      <c r="J19" s="44" t="s">
        <v>142</v>
      </c>
      <c r="K19" s="45" t="s">
        <v>142</v>
      </c>
    </row>
    <row r="20" spans="1:11" x14ac:dyDescent="0.25">
      <c r="A20" s="28" t="s">
        <v>23</v>
      </c>
      <c r="B20" s="40">
        <f>SUM('[1]Import by SITC 2014'!B15:C15)/1000</f>
        <v>10779.540700000001</v>
      </c>
      <c r="C20" s="54">
        <f>SUM('[2]Import by SITC 2013'!B15:C15)/1000</f>
        <v>12626.60548</v>
      </c>
      <c r="D20" s="40">
        <f>SUM('[1]Exports by SITC 2014'!B15:C15)/1000</f>
        <v>0</v>
      </c>
      <c r="E20" s="43">
        <f>SUM('[2]Exports by SITC 2013'!B15:C15)/1000</f>
        <v>0</v>
      </c>
      <c r="F20" s="55">
        <f>SUM('[1]Re-Exports by SITC 2014'!B15:C15)/1000</f>
        <v>0</v>
      </c>
      <c r="G20" s="43">
        <f>SUM('[2]Re-Exports by SITC 2013'!B15:C15)/1000</f>
        <v>0</v>
      </c>
      <c r="H20" s="55">
        <f t="shared" si="0"/>
        <v>0</v>
      </c>
      <c r="I20" s="43">
        <f t="shared" si="1"/>
        <v>0</v>
      </c>
      <c r="J20" s="44">
        <f t="shared" si="2"/>
        <v>-10779.540700000001</v>
      </c>
      <c r="K20" s="45">
        <f>I20-C20</f>
        <v>-12626.60548</v>
      </c>
    </row>
    <row r="21" spans="1:11" x14ac:dyDescent="0.25">
      <c r="A21" s="28" t="s">
        <v>24</v>
      </c>
      <c r="B21" s="40">
        <f>SUM('[1]Import by SITC 2014'!B16:C16)/1000</f>
        <v>1255.04294</v>
      </c>
      <c r="C21" s="54">
        <f>SUM('[2]Import by SITC 2013'!B16:C16)/1000</f>
        <v>1484.51846</v>
      </c>
      <c r="D21" s="40">
        <f>SUM('[1]Exports by SITC 2014'!B16:C16)/1000</f>
        <v>0</v>
      </c>
      <c r="E21" s="43">
        <f>SUM('[2]Exports by SITC 2013'!B16:C16)/1000</f>
        <v>0</v>
      </c>
      <c r="F21" s="55">
        <f>SUM('[1]Re-Exports by SITC 2014'!B16:C16)/1000</f>
        <v>271.02146000000005</v>
      </c>
      <c r="G21" s="43">
        <f>SUM('[2]Re-Exports by SITC 2013'!B16:C16)/1000</f>
        <v>135.80024</v>
      </c>
      <c r="H21" s="55">
        <f t="shared" si="0"/>
        <v>271.02146000000005</v>
      </c>
      <c r="I21" s="43">
        <f t="shared" si="1"/>
        <v>135.80024</v>
      </c>
      <c r="J21" s="44">
        <f t="shared" si="2"/>
        <v>-984.02148</v>
      </c>
      <c r="K21" s="45">
        <f>I21-C21</f>
        <v>-1348.71822</v>
      </c>
    </row>
    <row r="22" spans="1:11" ht="15.75" thickBot="1" x14ac:dyDescent="0.3">
      <c r="A22" s="2" t="s">
        <v>25</v>
      </c>
      <c r="B22" s="56">
        <f>SUM(B9:B21)</f>
        <v>264042.17596000002</v>
      </c>
      <c r="C22" s="57">
        <f t="shared" ref="C22:J22" si="3">SUM(C9:C21)</f>
        <v>275342.43974</v>
      </c>
      <c r="D22" s="58">
        <f t="shared" si="3"/>
        <v>92445.02704999999</v>
      </c>
      <c r="E22" s="57">
        <f t="shared" si="3"/>
        <v>111247.94631999997</v>
      </c>
      <c r="F22" s="56">
        <f t="shared" si="3"/>
        <v>13888.871589999999</v>
      </c>
      <c r="G22" s="57">
        <f t="shared" si="3"/>
        <v>34354.908949999997</v>
      </c>
      <c r="H22" s="56">
        <f t="shared" si="3"/>
        <v>106333.89864</v>
      </c>
      <c r="I22" s="57">
        <f t="shared" si="3"/>
        <v>145602.85527</v>
      </c>
      <c r="J22" s="52">
        <f t="shared" si="3"/>
        <v>-120056.05304999999</v>
      </c>
      <c r="K22" s="52">
        <f>SUM(K9:K21)</f>
        <v>-91619.036950000009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29"/>
      <c r="K24" s="29"/>
    </row>
    <row r="25" spans="1:11" x14ac:dyDescent="0.25">
      <c r="A25" s="1" t="s">
        <v>28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223" t="s">
        <v>143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5">
      <c r="A2" s="223" t="s">
        <v>30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223" t="s">
        <v>144</v>
      </c>
      <c r="B3" s="223"/>
      <c r="C3" s="223"/>
      <c r="D3" s="223"/>
      <c r="E3" s="223"/>
      <c r="F3" s="223"/>
      <c r="G3" s="223"/>
      <c r="H3" s="223"/>
      <c r="I3" s="223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140</v>
      </c>
    </row>
    <row r="5" spans="1:9" x14ac:dyDescent="0.25">
      <c r="A5" s="224" t="s">
        <v>31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</row>
    <row r="6" spans="1:9" x14ac:dyDescent="0.25">
      <c r="A6" s="224"/>
      <c r="B6" s="224"/>
      <c r="C6" s="224"/>
      <c r="D6" s="224" t="s">
        <v>8</v>
      </c>
      <c r="E6" s="224"/>
      <c r="F6" s="230" t="s">
        <v>9</v>
      </c>
      <c r="G6" s="224"/>
      <c r="H6" s="230" t="s">
        <v>10</v>
      </c>
      <c r="I6" s="224"/>
    </row>
    <row r="7" spans="1:9" x14ac:dyDescent="0.25">
      <c r="A7" s="30"/>
      <c r="B7" s="8" t="s">
        <v>145</v>
      </c>
      <c r="C7" s="8" t="s">
        <v>145</v>
      </c>
      <c r="D7" s="22" t="s">
        <v>145</v>
      </c>
      <c r="E7" s="23" t="s">
        <v>145</v>
      </c>
      <c r="F7" s="8" t="s">
        <v>145</v>
      </c>
      <c r="G7" s="23" t="s">
        <v>145</v>
      </c>
      <c r="H7" s="8" t="s">
        <v>145</v>
      </c>
      <c r="I7" s="23" t="s">
        <v>145</v>
      </c>
    </row>
    <row r="8" spans="1:9" x14ac:dyDescent="0.25">
      <c r="A8" s="31"/>
      <c r="B8" s="32">
        <v>2014</v>
      </c>
      <c r="C8" s="33">
        <v>2013</v>
      </c>
      <c r="D8" s="32">
        <v>2014</v>
      </c>
      <c r="E8" s="33">
        <v>2013</v>
      </c>
      <c r="F8" s="32">
        <v>2014</v>
      </c>
      <c r="G8" s="33">
        <v>2013</v>
      </c>
      <c r="H8" s="32">
        <v>2014</v>
      </c>
      <c r="I8" s="33">
        <v>2013</v>
      </c>
    </row>
    <row r="9" spans="1:9" x14ac:dyDescent="0.25">
      <c r="A9" s="34" t="s">
        <v>32</v>
      </c>
      <c r="B9" s="40">
        <f>SUM('[1]Imports by COO 2014'!B3:C3)/1000</f>
        <v>78867.229859999992</v>
      </c>
      <c r="C9" s="46">
        <f>SUM('[2]Imports by COO 2013'!B3:C3)/1000</f>
        <v>82559.322930000009</v>
      </c>
      <c r="D9" s="40">
        <f>SUM('[1]Exports by COO 2014'!B3:C3)/1000</f>
        <v>41037.425752000003</v>
      </c>
      <c r="E9" s="39">
        <f>SUM('[2]Exports by COO 2013'!B3:C3)/1000</f>
        <v>48753.910179999999</v>
      </c>
      <c r="F9" s="40">
        <f>SUM('[1]Re-Exports by COO 2014'!B3:C3)/1000</f>
        <v>8361.6647499999999</v>
      </c>
      <c r="G9" s="39">
        <f>SUM('[2]Re-Exports by COO 2013'!B3:C3)/1000</f>
        <v>16576.360359999999</v>
      </c>
      <c r="H9" s="40">
        <f>D9+F9</f>
        <v>49399.090502000006</v>
      </c>
      <c r="I9" s="39">
        <f>E9+G9</f>
        <v>65330.270539999998</v>
      </c>
    </row>
    <row r="10" spans="1:9" x14ac:dyDescent="0.25">
      <c r="A10" s="34" t="s">
        <v>33</v>
      </c>
      <c r="B10" s="40">
        <f>SUM('[1]Imports by COO 2014'!B4:C4)/1000</f>
        <v>28912.767189999999</v>
      </c>
      <c r="C10" s="46">
        <f>SUM('[2]Imports by COO 2013'!B4:C4)/1000</f>
        <v>29586.487519999999</v>
      </c>
      <c r="D10" s="40">
        <f>SUM('[1]Exports by COO 2014'!B4:C4)/1000</f>
        <v>11196.948525</v>
      </c>
      <c r="E10" s="39">
        <f>SUM('[2]Exports by COO 2013'!B4:C4)/1000</f>
        <v>2884.1638169999997</v>
      </c>
      <c r="F10" s="40">
        <f>SUM('[1]Re-Exports by COO 2014'!B4:C4)/1000</f>
        <v>189.14575999999997</v>
      </c>
      <c r="G10" s="39">
        <f>SUM('[2]Re-Exports by COO 2013'!B4:C4)/1000</f>
        <v>437.76895000000002</v>
      </c>
      <c r="H10" s="40">
        <f t="shared" ref="H10:I20" si="0">D10+F10</f>
        <v>11386.094284999999</v>
      </c>
      <c r="I10" s="39">
        <f t="shared" si="0"/>
        <v>3321.9327669999998</v>
      </c>
    </row>
    <row r="11" spans="1:9" x14ac:dyDescent="0.25">
      <c r="A11" s="34" t="s">
        <v>34</v>
      </c>
      <c r="B11" s="40">
        <f>SUM('[1]Imports by COO 2014'!B5:C5)/1000</f>
        <v>4837.9395000000004</v>
      </c>
      <c r="C11" s="46">
        <f>SUM('[2]Imports by COO 2013'!B5:C5)/1000</f>
        <v>3842.8713099999995</v>
      </c>
      <c r="D11" s="40">
        <f>SUM('[1]Exports by COO 2014'!B5:C5)/1000</f>
        <v>16796.558289000001</v>
      </c>
      <c r="E11" s="39">
        <f>SUM('[2]Exports by COO 2013'!B5:C5)/1000</f>
        <v>28935.991125</v>
      </c>
      <c r="F11" s="40">
        <f>SUM('[1]Re-Exports by COO 2014'!B5:C5)/1000</f>
        <v>152.41578000000001</v>
      </c>
      <c r="G11" s="39">
        <f>SUM('[2]Re-Exports by COO 2013'!B5:C5)/1000</f>
        <v>464.56657999999993</v>
      </c>
      <c r="H11" s="40">
        <f t="shared" si="0"/>
        <v>16948.974069</v>
      </c>
      <c r="I11" s="39">
        <f t="shared" si="0"/>
        <v>29400.557704999999</v>
      </c>
    </row>
    <row r="12" spans="1:9" x14ac:dyDescent="0.25">
      <c r="A12" s="34" t="s">
        <v>35</v>
      </c>
      <c r="B12" s="40">
        <f>SUM('[1]Imports by COO 2014'!B6:C6)/1000</f>
        <v>8132.5538799999986</v>
      </c>
      <c r="C12" s="46">
        <f>SUM('[2]Imports by COO 2013'!B6:C6)/1000</f>
        <v>9218.6162899999999</v>
      </c>
      <c r="D12" s="40">
        <f>SUM('[1]Exports by COO 2014'!B6:C6)/1000</f>
        <v>13004.213390999999</v>
      </c>
      <c r="E12" s="39">
        <f>SUM('[2]Exports by COO 2013'!B6:C6)/1000</f>
        <v>12903.687533</v>
      </c>
      <c r="F12" s="40">
        <f>SUM('[1]Re-Exports by COO 2014'!B6:C6)/1000</f>
        <v>195.34332000000001</v>
      </c>
      <c r="G12" s="39">
        <f>SUM('[2]Re-Exports by COO 2013'!B6:C6)/1000</f>
        <v>23.612260000000003</v>
      </c>
      <c r="H12" s="40">
        <f t="shared" si="0"/>
        <v>13199.556710999999</v>
      </c>
      <c r="I12" s="39">
        <f t="shared" si="0"/>
        <v>12927.299793</v>
      </c>
    </row>
    <row r="13" spans="1:9" x14ac:dyDescent="0.25">
      <c r="A13" s="34" t="s">
        <v>36</v>
      </c>
      <c r="B13" s="40">
        <f>SUM('[1]Imports by COO 2014'!B7:C7)/1000</f>
        <v>5205.1812499999996</v>
      </c>
      <c r="C13" s="46">
        <f>SUM('[2]Imports by COO 2013'!B7:C7)/1000</f>
        <v>5891.3556899999994</v>
      </c>
      <c r="D13" s="40">
        <f>SUM('[1]Exports by COO 2014'!B7:C7)/1000</f>
        <v>0</v>
      </c>
      <c r="E13" s="39">
        <f>SUM('[2]Exports by COO 2013'!B7:C7)/1000</f>
        <v>5.5731599999999997</v>
      </c>
      <c r="F13" s="40">
        <f>SUM('[1]Re-Exports by COO 2014'!B7:C7)/1000</f>
        <v>5.5239099999999999</v>
      </c>
      <c r="G13" s="39">
        <f>SUM('[2]Re-Exports by COO 2013'!B7:C7)/1000</f>
        <v>554.38835000000006</v>
      </c>
      <c r="H13" s="40">
        <f t="shared" si="0"/>
        <v>5.5239099999999999</v>
      </c>
      <c r="I13" s="39">
        <f t="shared" si="0"/>
        <v>559.96151000000009</v>
      </c>
    </row>
    <row r="14" spans="1:9" x14ac:dyDescent="0.25">
      <c r="A14" s="34" t="s">
        <v>37</v>
      </c>
      <c r="B14" s="40">
        <f>SUM('[1]Imports by COO 2014'!B8:C8)/1000</f>
        <v>2779.1412099999998</v>
      </c>
      <c r="C14" s="46">
        <f>SUM('[2]Imports by COO 2013'!B8:C8)/1000</f>
        <v>5004.0260099999996</v>
      </c>
      <c r="D14" s="40">
        <f>SUM('[1]Exports by COO 2014'!B8:C8)/1000</f>
        <v>0</v>
      </c>
      <c r="E14" s="39">
        <f>SUM('[2]Exports by COO 2013'!B8:C8)/1000</f>
        <v>2.86971</v>
      </c>
      <c r="F14" s="40">
        <f>SUM('[1]Re-Exports by COO 2014'!B8:C8)/1000</f>
        <v>0</v>
      </c>
      <c r="G14" s="39">
        <f>SUM('[2]Re-Exports by COO 2013'!B8:C8)/1000</f>
        <v>2.0175000000000001</v>
      </c>
      <c r="H14" s="40">
        <f t="shared" si="0"/>
        <v>0</v>
      </c>
      <c r="I14" s="39">
        <f t="shared" si="0"/>
        <v>4.8872099999999996</v>
      </c>
    </row>
    <row r="15" spans="1:9" x14ac:dyDescent="0.25">
      <c r="A15" s="34" t="s">
        <v>38</v>
      </c>
      <c r="B15" s="40">
        <f>SUM('[1]Imports by COO 2014'!B9:C9)/1000</f>
        <v>24045.96891</v>
      </c>
      <c r="C15" s="46">
        <f>SUM('[2]Imports by COO 2013'!B9:C9)/1000</f>
        <v>25732.569149999999</v>
      </c>
      <c r="D15" s="40">
        <f>SUM('[1]Exports by COO 2014'!B9:C9)/1000</f>
        <v>892.84852000000001</v>
      </c>
      <c r="E15" s="39">
        <f>SUM('[2]Exports by COO 2013'!B9:C9)/1000</f>
        <v>1282.9141999999999</v>
      </c>
      <c r="F15" s="40">
        <f>SUM('[1]Re-Exports by COO 2014'!B9:C9)/1000</f>
        <v>398.61402000000004</v>
      </c>
      <c r="G15" s="39">
        <f>SUM('[2]Re-Exports by COO 2013'!B9:C9)/1000</f>
        <v>2042.8123700000001</v>
      </c>
      <c r="H15" s="40">
        <f t="shared" si="0"/>
        <v>1291.46254</v>
      </c>
      <c r="I15" s="39">
        <f t="shared" si="0"/>
        <v>3325.7265699999998</v>
      </c>
    </row>
    <row r="16" spans="1:9" x14ac:dyDescent="0.25">
      <c r="A16" s="34" t="s">
        <v>146</v>
      </c>
      <c r="B16" s="40">
        <f>SUM('[1]Imports by COO 2014'!B10:C10)/1000</f>
        <v>7667.8541999999989</v>
      </c>
      <c r="C16" s="46">
        <f>SUM('[2]Imports by COO 2013'!B10:C10)/1000</f>
        <v>7759.4524199999996</v>
      </c>
      <c r="D16" s="40">
        <f>SUM('[1]Exports by COO 2014'!B10:C10)/1000</f>
        <v>7576.2952070000001</v>
      </c>
      <c r="E16" s="39">
        <f>SUM('[2]Exports by COO 2013'!B10:C10)/1000</f>
        <v>12847.900184999999</v>
      </c>
      <c r="F16" s="40">
        <f>SUM('[1]Re-Exports by COO 2014'!B10:C10)/1000</f>
        <v>668.5864499999999</v>
      </c>
      <c r="G16" s="39">
        <f>SUM('[2]Re-Exports by COO 2013'!B10:C10)/1000</f>
        <v>905.6296000000001</v>
      </c>
      <c r="H16" s="40">
        <f t="shared" si="0"/>
        <v>8244.8816569999999</v>
      </c>
      <c r="I16" s="39">
        <f t="shared" si="0"/>
        <v>13753.529784999999</v>
      </c>
    </row>
    <row r="17" spans="1:9" x14ac:dyDescent="0.25">
      <c r="A17" s="34" t="s">
        <v>40</v>
      </c>
      <c r="B17" s="40">
        <f>SUM('[1]Imports by COO 2014'!B11:C11)/1000</f>
        <v>2470.0204600000002</v>
      </c>
      <c r="C17" s="46">
        <f>SUM('[2]Imports by COO 2013'!B11:C11)/1000</f>
        <v>1952.7421400000001</v>
      </c>
      <c r="D17" s="40">
        <f>SUM('[1]Exports by COO 2014'!B11:C11)/1000</f>
        <v>38.625039999999998</v>
      </c>
      <c r="E17" s="39">
        <f>SUM('[2]Exports by COO 2013'!B11:C11)/1000</f>
        <v>90.643810000000002</v>
      </c>
      <c r="F17" s="40">
        <f>SUM('[1]Re-Exports by COO 2014'!B11:C11)/1000</f>
        <v>253.53457999999998</v>
      </c>
      <c r="G17" s="39">
        <f>SUM('[2]Re-Exports by COO 2013'!B11:C11)/1000</f>
        <v>118.2317</v>
      </c>
      <c r="H17" s="40">
        <f t="shared" si="0"/>
        <v>292.15961999999996</v>
      </c>
      <c r="I17" s="39">
        <f t="shared" si="0"/>
        <v>208.87551000000002</v>
      </c>
    </row>
    <row r="18" spans="1:9" x14ac:dyDescent="0.25">
      <c r="A18" s="34" t="s">
        <v>147</v>
      </c>
      <c r="B18" s="40">
        <f>SUM('[1]Imports by COO 2014'!B12:C12)/1000</f>
        <v>42444.163099999991</v>
      </c>
      <c r="C18" s="46">
        <f>SUM('[2]Imports by COO 2013'!B12:C12)/1000</f>
        <v>41494.321859999996</v>
      </c>
      <c r="D18" s="40">
        <f>SUM('[1]Exports by COO 2014'!B12:C12)/1000</f>
        <v>0</v>
      </c>
      <c r="E18" s="39">
        <f>SUM('[2]Exports by COO 2013'!B12:C12)/1000</f>
        <v>0</v>
      </c>
      <c r="F18" s="40">
        <f>SUM('[1]Re-Exports by COO 2014'!B12:C12)/1000</f>
        <v>0</v>
      </c>
      <c r="G18" s="39">
        <f>SUM('[2]Re-Exports by COO 2013'!B12:C12)/1000</f>
        <v>0</v>
      </c>
      <c r="H18" s="40">
        <f t="shared" si="0"/>
        <v>0</v>
      </c>
      <c r="I18" s="39">
        <f t="shared" si="0"/>
        <v>0</v>
      </c>
    </row>
    <row r="19" spans="1:9" x14ac:dyDescent="0.25">
      <c r="A19" s="34" t="s">
        <v>42</v>
      </c>
      <c r="B19" s="40">
        <f>SUM('[1]Imports by COO 2014'!B13:C13)/1000</f>
        <v>28995.702350000003</v>
      </c>
      <c r="C19" s="46">
        <f>SUM('[2]Imports by COO 2013'!B13:C13)/1000</f>
        <v>32229.048630000001</v>
      </c>
      <c r="D19" s="40">
        <f>SUM('[1]Exports by COO 2014'!B13:C13)/1000</f>
        <v>62.320010000000003</v>
      </c>
      <c r="E19" s="39">
        <f>SUM('[2]Exports by COO 2013'!B13:C13)/1000</f>
        <v>35.436639999999997</v>
      </c>
      <c r="F19" s="40">
        <f>SUM('[1]Re-Exports by COO 2014'!B13:C13)/1000</f>
        <v>1781.5857599999999</v>
      </c>
      <c r="G19" s="39">
        <f>SUM('[2]Re-Exports by COO 2013'!B13:C13)/1000</f>
        <v>6229.482</v>
      </c>
      <c r="H19" s="40">
        <f t="shared" si="0"/>
        <v>1843.9057699999998</v>
      </c>
      <c r="I19" s="39">
        <f t="shared" si="0"/>
        <v>6264.9186399999999</v>
      </c>
    </row>
    <row r="20" spans="1:9" x14ac:dyDescent="0.25">
      <c r="A20" s="34" t="s">
        <v>43</v>
      </c>
      <c r="B20" s="40">
        <f>SUM('[1]Imports by COO 2014'!B14:C14)/1000</f>
        <v>29683.654050000001</v>
      </c>
      <c r="C20" s="46">
        <f>SUM('[2]Imports by COO 2013'!B14:C14)/1000</f>
        <v>30071.625789999998</v>
      </c>
      <c r="D20" s="40">
        <f>SUM('[1]Exports by COO 2014'!B14:C14)/1000</f>
        <v>1839.792316</v>
      </c>
      <c r="E20" s="39">
        <f>SUM('[2]Exports by COO 2013'!B14:C14)/1000</f>
        <v>3504.8559599999999</v>
      </c>
      <c r="F20" s="40">
        <f>SUM('[1]Re-Exports by COO 2014'!B14:C14)/1000</f>
        <v>1882.4572599999999</v>
      </c>
      <c r="G20" s="39">
        <f>SUM('[2]Re-Exports by COO 2013'!B14:C14)/1000</f>
        <v>7000.0392799999991</v>
      </c>
      <c r="H20" s="59">
        <f t="shared" si="0"/>
        <v>3722.2495760000002</v>
      </c>
      <c r="I20" s="39">
        <f t="shared" si="0"/>
        <v>10504.895239999998</v>
      </c>
    </row>
    <row r="21" spans="1:9" ht="15.75" thickBot="1" x14ac:dyDescent="0.3">
      <c r="A21" s="35" t="s">
        <v>25</v>
      </c>
      <c r="B21" s="60">
        <f>SUM(B9:B20)</f>
        <v>264042.17595999996</v>
      </c>
      <c r="C21" s="61">
        <f t="shared" ref="C21:H21" si="1">SUM(C9:C20)</f>
        <v>275342.43974</v>
      </c>
      <c r="D21" s="60">
        <f t="shared" si="1"/>
        <v>92445.027050000004</v>
      </c>
      <c r="E21" s="61">
        <f t="shared" si="1"/>
        <v>111247.94631999999</v>
      </c>
      <c r="F21" s="60">
        <f t="shared" si="1"/>
        <v>13888.871589999999</v>
      </c>
      <c r="G21" s="61">
        <f t="shared" si="1"/>
        <v>34354.908950000005</v>
      </c>
      <c r="H21" s="60">
        <f t="shared" si="1"/>
        <v>106333.89864000001</v>
      </c>
      <c r="I21" s="61">
        <f>SUM(I9:I20)</f>
        <v>145602.85527</v>
      </c>
    </row>
    <row r="22" spans="1:9" ht="15.75" thickTop="1" x14ac:dyDescent="0.25">
      <c r="A22" s="1" t="s">
        <v>26</v>
      </c>
      <c r="B22" s="10"/>
      <c r="C22" s="10"/>
      <c r="D22" s="10"/>
      <c r="E22" s="10"/>
      <c r="F22" s="10"/>
      <c r="G22" s="10"/>
    </row>
    <row r="23" spans="1:9" x14ac:dyDescent="0.25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48"/>
      <c r="C26" s="48"/>
      <c r="D26" s="48"/>
      <c r="E26" s="48"/>
      <c r="F26" s="48"/>
      <c r="G26" s="48"/>
      <c r="H26" s="48"/>
      <c r="I26" s="48"/>
    </row>
    <row r="27" spans="1:9" x14ac:dyDescent="0.25">
      <c r="B27" s="48"/>
      <c r="C27" s="48"/>
      <c r="D27" s="48"/>
      <c r="E27" s="48"/>
      <c r="F27" s="48"/>
      <c r="G27" s="48"/>
      <c r="H27" s="48"/>
      <c r="I27" s="48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23" t="s">
        <v>148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x14ac:dyDescent="0.25">
      <c r="A2" s="223" t="s">
        <v>45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x14ac:dyDescent="0.25">
      <c r="A3" s="223" t="s">
        <v>144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140</v>
      </c>
    </row>
    <row r="5" spans="1:11" x14ac:dyDescent="0.25">
      <c r="A5" s="224" t="s">
        <v>4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  <c r="J5" s="225" t="s">
        <v>7</v>
      </c>
      <c r="K5" s="226"/>
    </row>
    <row r="6" spans="1:11" x14ac:dyDescent="0.25">
      <c r="A6" s="224"/>
      <c r="B6" s="224"/>
      <c r="C6" s="224"/>
      <c r="D6" s="224" t="s">
        <v>8</v>
      </c>
      <c r="E6" s="224"/>
      <c r="F6" s="224" t="s">
        <v>9</v>
      </c>
      <c r="G6" s="224"/>
      <c r="H6" s="229" t="s">
        <v>10</v>
      </c>
      <c r="I6" s="230"/>
      <c r="J6" s="233"/>
      <c r="K6" s="234"/>
    </row>
    <row r="7" spans="1:11" x14ac:dyDescent="0.25">
      <c r="A7" s="21"/>
      <c r="B7" s="8" t="s">
        <v>145</v>
      </c>
      <c r="C7" s="8" t="s">
        <v>145</v>
      </c>
      <c r="D7" s="22" t="s">
        <v>145</v>
      </c>
      <c r="E7" s="23" t="s">
        <v>145</v>
      </c>
      <c r="F7" s="8" t="s">
        <v>145</v>
      </c>
      <c r="G7" s="23" t="s">
        <v>145</v>
      </c>
      <c r="H7" s="8" t="s">
        <v>145</v>
      </c>
      <c r="I7" s="23" t="s">
        <v>145</v>
      </c>
      <c r="J7" s="8" t="s">
        <v>145</v>
      </c>
      <c r="K7" s="36" t="s">
        <v>145</v>
      </c>
    </row>
    <row r="8" spans="1:11" x14ac:dyDescent="0.25">
      <c r="A8" s="24"/>
      <c r="B8" s="26">
        <v>2014</v>
      </c>
      <c r="C8" s="27">
        <v>2013</v>
      </c>
      <c r="D8" s="26">
        <v>2014</v>
      </c>
      <c r="E8" s="27">
        <v>2013</v>
      </c>
      <c r="F8" s="26">
        <v>2014</v>
      </c>
      <c r="G8" s="27">
        <v>2013</v>
      </c>
      <c r="H8" s="26">
        <v>2014</v>
      </c>
      <c r="I8" s="27">
        <v>2013</v>
      </c>
      <c r="J8" s="26">
        <v>2014</v>
      </c>
      <c r="K8" s="27">
        <v>2013</v>
      </c>
    </row>
    <row r="9" spans="1:11" x14ac:dyDescent="0.25">
      <c r="A9" s="28" t="s">
        <v>11</v>
      </c>
      <c r="B9" s="41">
        <f>SUM('[1]Imports by Caricom SITC 2014'!B2:C2)/1000</f>
        <v>615.89044999999999</v>
      </c>
      <c r="C9" s="39">
        <f>SUM('[2]Imports by Caricom SITC 2013'!B2:C2)/1000</f>
        <v>309.82041000000004</v>
      </c>
      <c r="D9" s="55">
        <f>SUM('[1]Exports by Caricom SITC 2014'!B2:C2)/1000</f>
        <v>7457.0999370000009</v>
      </c>
      <c r="E9" s="47">
        <f>SUM('[2]Exports by Caricom SITC 2013'!B2:C2)/1000</f>
        <v>12740.267280000002</v>
      </c>
      <c r="F9" s="55">
        <f>SUM('[1]Re-Exports by Caricom SITC 2013'!B2:C2)/1000</f>
        <v>30.827400000000001</v>
      </c>
      <c r="G9" s="47">
        <f>SUM('[2]Re-Exports by Caricom SITC 2013'!B2:C2)/1000</f>
        <v>0</v>
      </c>
      <c r="H9" s="62">
        <f>F9+D9</f>
        <v>7487.927337000001</v>
      </c>
      <c r="I9" s="47">
        <f>G9+E9</f>
        <v>12740.267280000002</v>
      </c>
      <c r="J9" s="40">
        <f>H9-B9</f>
        <v>6872.0368870000011</v>
      </c>
      <c r="K9" s="39">
        <f>I9-C9</f>
        <v>12430.446870000002</v>
      </c>
    </row>
    <row r="10" spans="1:11" x14ac:dyDescent="0.25">
      <c r="A10" s="28" t="s">
        <v>12</v>
      </c>
      <c r="B10" s="41">
        <f>SUM('[1]Imports by Caricom SITC 2014'!B3:C3)/1000</f>
        <v>2254.1640200000002</v>
      </c>
      <c r="C10" s="39">
        <f>SUM('[2]Imports by Caricom SITC 2013'!B3:C3)/1000</f>
        <v>3757.82791</v>
      </c>
      <c r="D10" s="55">
        <f>SUM('[1]Exports by Caricom SITC 2014'!B3:C3)/1000</f>
        <v>2.018E-2</v>
      </c>
      <c r="E10" s="47">
        <f>SUM('[2]Exports by Caricom SITC 2013'!B3:C3)/1000</f>
        <v>0</v>
      </c>
      <c r="F10" s="55">
        <f>SUM('[1]Re-Exports by Caricom SITC 2013'!B3:C3)/1000</f>
        <v>3.6480700000000001</v>
      </c>
      <c r="G10" s="47">
        <f>SUM('[2]Re-Exports by Caricom SITC 2013'!B3:C3)/1000</f>
        <v>0</v>
      </c>
      <c r="H10" s="62">
        <f t="shared" ref="H10:H21" si="0">F10+D10</f>
        <v>3.66825</v>
      </c>
      <c r="I10" s="47">
        <f t="shared" ref="I10:I21" si="1">G10+E10</f>
        <v>0</v>
      </c>
      <c r="J10" s="49">
        <f t="shared" ref="J10:K21" si="2">H10-B10</f>
        <v>-2250.49577</v>
      </c>
      <c r="K10" s="50">
        <f t="shared" si="2"/>
        <v>-3757.82791</v>
      </c>
    </row>
    <row r="11" spans="1:11" x14ac:dyDescent="0.25">
      <c r="A11" s="28" t="s">
        <v>13</v>
      </c>
      <c r="B11" s="41">
        <f>SUM('[1]Imports by Caricom SITC 2014'!B4:C4)/1000</f>
        <v>0.12670000000000001</v>
      </c>
      <c r="C11" s="39">
        <f>SUM('[2]Imports by Caricom SITC 2013'!B4:C4)/1000</f>
        <v>0</v>
      </c>
      <c r="D11" s="55">
        <f>SUM('[1]Exports by Caricom SITC 2014'!B4:C4)/1000</f>
        <v>59.919750000000001</v>
      </c>
      <c r="E11" s="47">
        <f>SUM('[2]Exports by Caricom SITC 2013'!B4:C4)/1000</f>
        <v>0</v>
      </c>
      <c r="F11" s="55">
        <f>SUM('[1]Re-Exports by Caricom SITC 2013'!B4:C4)/1000</f>
        <v>0</v>
      </c>
      <c r="G11" s="47">
        <f>SUM('[2]Re-Exports by Caricom SITC 2013'!B4:C4)/1000</f>
        <v>0</v>
      </c>
      <c r="H11" s="62">
        <f t="shared" si="0"/>
        <v>59.919750000000001</v>
      </c>
      <c r="I11" s="47">
        <f t="shared" si="1"/>
        <v>0</v>
      </c>
      <c r="J11" s="49">
        <f t="shared" si="2"/>
        <v>59.793050000000001</v>
      </c>
      <c r="K11" s="50">
        <f t="shared" si="2"/>
        <v>0</v>
      </c>
    </row>
    <row r="12" spans="1:11" x14ac:dyDescent="0.25">
      <c r="A12" s="28" t="s">
        <v>14</v>
      </c>
      <c r="B12" s="41">
        <f>SUM('[1]Imports by Caricom SITC 2014'!B5:C5)/1000</f>
        <v>0</v>
      </c>
      <c r="C12" s="39">
        <f>SUM('[2]Imports by Caricom SITC 2013'!B5:C5)/1000</f>
        <v>0</v>
      </c>
      <c r="D12" s="55">
        <f>SUM('[1]Exports by Caricom SITC 2014'!B5:C5)/1000</f>
        <v>0</v>
      </c>
      <c r="E12" s="47">
        <f>SUM('[2]Exports by Caricom SITC 2013'!B5:C5)/1000</f>
        <v>0</v>
      </c>
      <c r="F12" s="55">
        <f>SUM('[1]Re-Exports by Caricom SITC 2013'!B5:C5)/1000</f>
        <v>47.868490000000001</v>
      </c>
      <c r="G12" s="47">
        <f>SUM('[2]Re-Exports by Caricom SITC 2013'!B5:C5)/1000</f>
        <v>0</v>
      </c>
      <c r="H12" s="62">
        <f t="shared" si="0"/>
        <v>47.868490000000001</v>
      </c>
      <c r="I12" s="47">
        <f t="shared" si="1"/>
        <v>0</v>
      </c>
      <c r="J12" s="49">
        <f t="shared" si="2"/>
        <v>47.868490000000001</v>
      </c>
      <c r="K12" s="50">
        <f t="shared" si="2"/>
        <v>0</v>
      </c>
    </row>
    <row r="13" spans="1:11" x14ac:dyDescent="0.25">
      <c r="A13" s="28" t="s">
        <v>15</v>
      </c>
      <c r="B13" s="41">
        <f>SUM('[1]Imports by Caricom SITC 2014'!B6:C6)/1000</f>
        <v>0</v>
      </c>
      <c r="C13" s="39">
        <f>SUM('[2]Imports by Caricom SITC 2013'!B6:C6)/1000</f>
        <v>0.95604</v>
      </c>
      <c r="D13" s="55">
        <f>SUM('[1]Exports by Caricom SITC 2014'!B6:C6)/1000</f>
        <v>0</v>
      </c>
      <c r="E13" s="47">
        <f>SUM('[2]Exports by Caricom SITC 2013'!B6:C6)/1000</f>
        <v>0</v>
      </c>
      <c r="F13" s="55">
        <f>SUM('[1]Re-Exports by Caricom SITC 2013'!B6:C6)/1000</f>
        <v>0</v>
      </c>
      <c r="G13" s="47">
        <f>SUM('[2]Re-Exports by Caricom SITC 2013'!B6:C6)/1000</f>
        <v>0</v>
      </c>
      <c r="H13" s="62">
        <f t="shared" si="0"/>
        <v>0</v>
      </c>
      <c r="I13" s="47">
        <f t="shared" si="1"/>
        <v>0</v>
      </c>
      <c r="J13" s="49">
        <f t="shared" si="2"/>
        <v>0</v>
      </c>
      <c r="K13" s="50">
        <f t="shared" si="2"/>
        <v>-0.95604</v>
      </c>
    </row>
    <row r="14" spans="1:11" x14ac:dyDescent="0.25">
      <c r="A14" s="28" t="s">
        <v>16</v>
      </c>
      <c r="B14" s="41">
        <f>SUM('[1]Imports by Caricom SITC 2014'!B7:C7)/1000</f>
        <v>1037.32457</v>
      </c>
      <c r="C14" s="39">
        <f>SUM('[2]Imports by Caricom SITC 2013'!B7:C7)/1000</f>
        <v>848.51544999999999</v>
      </c>
      <c r="D14" s="55">
        <f>SUM('[1]Exports by Caricom SITC 2014'!B7:C7)/1000</f>
        <v>21.96753</v>
      </c>
      <c r="E14" s="47">
        <f>SUM('[2]Exports by Caricom SITC 2013'!B7:C7)/1000</f>
        <v>19.788650000000001</v>
      </c>
      <c r="F14" s="55">
        <f>SUM('[1]Re-Exports by Caricom SITC 2013'!B7:C7)/1000</f>
        <v>0</v>
      </c>
      <c r="G14" s="47">
        <f>SUM('[2]Re-Exports by Caricom SITC 2013'!B7:C7)/1000</f>
        <v>0</v>
      </c>
      <c r="H14" s="62">
        <f t="shared" si="0"/>
        <v>21.96753</v>
      </c>
      <c r="I14" s="47">
        <f t="shared" si="1"/>
        <v>19.788650000000001</v>
      </c>
      <c r="J14" s="49">
        <f t="shared" si="2"/>
        <v>-1015.35704</v>
      </c>
      <c r="K14" s="50">
        <f t="shared" si="2"/>
        <v>-828.72680000000003</v>
      </c>
    </row>
    <row r="15" spans="1:11" x14ac:dyDescent="0.25">
      <c r="A15" s="28" t="s">
        <v>17</v>
      </c>
      <c r="B15" s="41">
        <f>SUM('[1]Imports by Caricom SITC 2014'!B8:C8)/1000</f>
        <v>2776.1146899999999</v>
      </c>
      <c r="C15" s="39">
        <f>SUM('[2]Imports by Caricom SITC 2013'!B8:C8)/1000</f>
        <v>1880.2149100000001</v>
      </c>
      <c r="D15" s="55">
        <f>SUM('[1]Exports by Caricom SITC 2014'!B8:C8)/1000</f>
        <v>37.28781</v>
      </c>
      <c r="E15" s="47">
        <f>SUM('[2]Exports by Caricom SITC 2013'!B8:C8)/1000</f>
        <v>87.844250000000002</v>
      </c>
      <c r="F15" s="55">
        <f>SUM('[1]Re-Exports by Caricom SITC 2013'!B8:C8)/1000</f>
        <v>579.98824000000002</v>
      </c>
      <c r="G15" s="47">
        <f>SUM('[2]Re-Exports by Caricom SITC 2013'!B8:C8)/1000</f>
        <v>884.64760000000012</v>
      </c>
      <c r="H15" s="62">
        <f t="shared" si="0"/>
        <v>617.27605000000005</v>
      </c>
      <c r="I15" s="47">
        <f t="shared" si="1"/>
        <v>972.49185000000011</v>
      </c>
      <c r="J15" s="49">
        <f t="shared" si="2"/>
        <v>-2158.8386399999999</v>
      </c>
      <c r="K15" s="50">
        <f t="shared" si="2"/>
        <v>-907.72306000000003</v>
      </c>
    </row>
    <row r="16" spans="1:11" x14ac:dyDescent="0.25">
      <c r="A16" s="28" t="s">
        <v>18</v>
      </c>
      <c r="B16" s="41">
        <f>SUM('[1]Imports by Caricom SITC 2014'!B9:C9)/1000</f>
        <v>446.32216999999997</v>
      </c>
      <c r="C16" s="39">
        <f>SUM('[2]Imports by Caricom SITC 2013'!B9:C9)/1000</f>
        <v>524.27404999999999</v>
      </c>
      <c r="D16" s="55">
        <f>SUM('[1]Exports by Caricom SITC 2014'!B9:C9)/1000</f>
        <v>0</v>
      </c>
      <c r="E16" s="47">
        <f>SUM('[2]Exports by Caricom SITC 2013'!B9:C9)/1000</f>
        <v>0</v>
      </c>
      <c r="F16" s="55">
        <f>SUM('[1]Re-Exports by Caricom SITC 2013'!B9:C9)/1000</f>
        <v>0</v>
      </c>
      <c r="G16" s="47">
        <f>SUM('[2]Re-Exports by Caricom SITC 2013'!B9:C9)/1000</f>
        <v>0</v>
      </c>
      <c r="H16" s="62">
        <f t="shared" si="0"/>
        <v>0</v>
      </c>
      <c r="I16" s="47">
        <f t="shared" si="1"/>
        <v>0</v>
      </c>
      <c r="J16" s="49">
        <f t="shared" si="2"/>
        <v>-446.32216999999997</v>
      </c>
      <c r="K16" s="50">
        <f t="shared" si="2"/>
        <v>-524.27404999999999</v>
      </c>
    </row>
    <row r="17" spans="1:11" x14ac:dyDescent="0.25">
      <c r="A17" s="28" t="s">
        <v>19</v>
      </c>
      <c r="B17" s="41">
        <f>SUM('[1]Imports by Caricom SITC 2014'!B10:C10)/1000</f>
        <v>439.51067999999998</v>
      </c>
      <c r="C17" s="39">
        <f>SUM('[2]Imports by Caricom SITC 2013'!B10:C10)/1000</f>
        <v>278.2199</v>
      </c>
      <c r="D17" s="55">
        <f>SUM('[1]Exports by Caricom SITC 2014'!B10:C10)/1000</f>
        <v>0</v>
      </c>
      <c r="E17" s="47">
        <f>SUM('[2]Exports by Caricom SITC 2013'!B10:C10)/1000</f>
        <v>0</v>
      </c>
      <c r="F17" s="55">
        <f>SUM('[1]Re-Exports by Caricom SITC 2013'!B10:C10)/1000</f>
        <v>0</v>
      </c>
      <c r="G17" s="47">
        <f>SUM('[2]Re-Exports by Caricom SITC 2013'!B10:C10)/1000</f>
        <v>0</v>
      </c>
      <c r="H17" s="62">
        <f t="shared" si="0"/>
        <v>0</v>
      </c>
      <c r="I17" s="47">
        <f t="shared" si="1"/>
        <v>0</v>
      </c>
      <c r="J17" s="49">
        <f t="shared" si="2"/>
        <v>-439.51067999999998</v>
      </c>
      <c r="K17" s="50">
        <f t="shared" si="2"/>
        <v>-278.2199</v>
      </c>
    </row>
    <row r="18" spans="1:11" x14ac:dyDescent="0.25">
      <c r="A18" s="28" t="s">
        <v>20</v>
      </c>
      <c r="B18" s="41">
        <f>SUM('[1]Imports by Caricom SITC 2014'!B11:C11)/1000</f>
        <v>0</v>
      </c>
      <c r="C18" s="39">
        <f>SUM('[2]Imports by Caricom SITC 2013'!B11:C11)/1000</f>
        <v>0</v>
      </c>
      <c r="D18" s="55">
        <f>SUM('[1]Exports by Caricom SITC 2014'!B11:C11)/1000</f>
        <v>0</v>
      </c>
      <c r="E18" s="47">
        <f>SUM('[2]Exports by Caricom SITC 2013'!B11:C11)/1000</f>
        <v>0</v>
      </c>
      <c r="F18" s="55">
        <f>SUM('[1]Re-Exports by Caricom SITC 2013'!B11:C11)/1000</f>
        <v>0</v>
      </c>
      <c r="G18" s="47">
        <f>SUM('[2]Re-Exports by Caricom SITC 2013'!B11:C11)/1000</f>
        <v>0</v>
      </c>
      <c r="H18" s="62">
        <f t="shared" si="0"/>
        <v>0</v>
      </c>
      <c r="I18" s="47">
        <f t="shared" si="1"/>
        <v>0</v>
      </c>
      <c r="J18" s="49">
        <f t="shared" si="2"/>
        <v>0</v>
      </c>
      <c r="K18" s="50">
        <f t="shared" si="2"/>
        <v>0</v>
      </c>
    </row>
    <row r="19" spans="1:11" x14ac:dyDescent="0.25">
      <c r="A19" s="28" t="s">
        <v>21</v>
      </c>
      <c r="B19" s="41">
        <f>SUM('[1]Imports by Caricom SITC 2014'!B12:C12)/1000</f>
        <v>97.930460000000011</v>
      </c>
      <c r="C19" s="39">
        <f>SUM('[2]Imports by Caricom SITC 2013'!B12:C12)/1000</f>
        <v>106.70255</v>
      </c>
      <c r="D19" s="55">
        <f>SUM('[1]Exports by Caricom SITC 2014'!B12:C12)/1000</f>
        <v>0</v>
      </c>
      <c r="E19" s="47">
        <f>SUM('[2]Exports by Caricom SITC 2013'!B12:C12)/1000</f>
        <v>0</v>
      </c>
      <c r="F19" s="55">
        <f>SUM('[1]Re-Exports by Caricom SITC 2013'!B12:C12)/1000</f>
        <v>0</v>
      </c>
      <c r="G19" s="47">
        <f>SUM('[2]Re-Exports by Caricom SITC 2013'!B12:C12)/1000</f>
        <v>20.981999999999999</v>
      </c>
      <c r="H19" s="62">
        <f t="shared" si="0"/>
        <v>0</v>
      </c>
      <c r="I19" s="47">
        <f t="shared" si="1"/>
        <v>20.981999999999999</v>
      </c>
      <c r="J19" s="44" t="s">
        <v>142</v>
      </c>
      <c r="K19" s="45" t="s">
        <v>142</v>
      </c>
    </row>
    <row r="20" spans="1:11" x14ac:dyDescent="0.25">
      <c r="A20" s="28" t="s">
        <v>23</v>
      </c>
      <c r="B20" s="41">
        <f>SUM('[1]Imports by Caricom SITC 2014'!B13:C13)/1000</f>
        <v>0.47046000000000004</v>
      </c>
      <c r="C20" s="39">
        <f>SUM('[2]Imports by Caricom SITC 2013'!B13:C13)/1000</f>
        <v>50.824940000000005</v>
      </c>
      <c r="D20" s="55">
        <f>SUM('[1]Exports by Caricom SITC 2014'!B13:C13)/1000</f>
        <v>0</v>
      </c>
      <c r="E20" s="47">
        <f>SUM('[2]Exports by Caricom SITC 2013'!B13:C13)/1000</f>
        <v>0</v>
      </c>
      <c r="F20" s="55">
        <f>SUM('[1]Re-Exports by Caricom SITC 2013'!B13:C13)/1000</f>
        <v>0</v>
      </c>
      <c r="G20" s="47">
        <f>SUM('[2]Re-Exports by Caricom SITC 2013'!B13:C13)/1000</f>
        <v>0</v>
      </c>
      <c r="H20" s="62">
        <f t="shared" si="0"/>
        <v>0</v>
      </c>
      <c r="I20" s="47">
        <f t="shared" si="1"/>
        <v>0</v>
      </c>
      <c r="J20" s="49">
        <f t="shared" si="2"/>
        <v>-0.47046000000000004</v>
      </c>
      <c r="K20" s="50">
        <f>I20-C20</f>
        <v>-50.824940000000005</v>
      </c>
    </row>
    <row r="21" spans="1:11" x14ac:dyDescent="0.25">
      <c r="A21" s="28" t="s">
        <v>24</v>
      </c>
      <c r="B21" s="41">
        <f>SUM('[1]Imports by Caricom SITC 2014'!B14:C14)/1000</f>
        <v>0</v>
      </c>
      <c r="C21" s="39">
        <f>SUM('[2]Imports by Caricom SITC 2013'!B14:C14)/1000</f>
        <v>2.09626</v>
      </c>
      <c r="D21" s="55">
        <f>SUM('[1]Exports by Caricom SITC 2014'!B14:C14)/1000</f>
        <v>0</v>
      </c>
      <c r="E21" s="47">
        <f>SUM('[2]Exports by Caricom SITC 2013'!B14:C14)/1000</f>
        <v>0</v>
      </c>
      <c r="F21" s="55">
        <f>SUM('[1]Re-Exports by Caricom SITC 2013'!B14:C14)/1000</f>
        <v>6.2542499999999999</v>
      </c>
      <c r="G21" s="47">
        <f>SUM('[2]Re-Exports by Caricom SITC 2013'!B14:C14)/1000</f>
        <v>0</v>
      </c>
      <c r="H21" s="62">
        <f t="shared" si="0"/>
        <v>6.2542499999999999</v>
      </c>
      <c r="I21" s="47">
        <f t="shared" si="1"/>
        <v>0</v>
      </c>
      <c r="J21" s="49">
        <f t="shared" si="2"/>
        <v>6.2542499999999999</v>
      </c>
      <c r="K21" s="51">
        <f>I21-C21</f>
        <v>-2.09626</v>
      </c>
    </row>
    <row r="22" spans="1:11" ht="15.75" thickBot="1" x14ac:dyDescent="0.3">
      <c r="A22" s="2" t="s">
        <v>25</v>
      </c>
      <c r="B22" s="58">
        <f t="shared" ref="B22:I22" si="3">SUM(B9:B21)</f>
        <v>7667.8541999999989</v>
      </c>
      <c r="C22" s="57">
        <f t="shared" si="3"/>
        <v>7759.4524200000014</v>
      </c>
      <c r="D22" s="58">
        <f t="shared" si="3"/>
        <v>7576.295207000001</v>
      </c>
      <c r="E22" s="57">
        <f t="shared" si="3"/>
        <v>12847.900180000002</v>
      </c>
      <c r="F22" s="58">
        <f t="shared" si="3"/>
        <v>668.58645000000001</v>
      </c>
      <c r="G22" s="57">
        <f t="shared" si="3"/>
        <v>905.6296000000001</v>
      </c>
      <c r="H22" s="58">
        <f t="shared" si="3"/>
        <v>8244.8816569999999</v>
      </c>
      <c r="I22" s="57">
        <f t="shared" si="3"/>
        <v>13753.529780000003</v>
      </c>
      <c r="J22" s="52">
        <f>SUM(J9:J21)</f>
        <v>674.95791700000098</v>
      </c>
      <c r="K22" s="52">
        <f>SUM(K9:K21)</f>
        <v>6079.7979100000011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28</v>
      </c>
      <c r="E25" s="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23" t="s">
        <v>149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5">
      <c r="A2" s="223" t="s">
        <v>150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223" t="s">
        <v>144</v>
      </c>
      <c r="B3" s="223"/>
      <c r="C3" s="223"/>
      <c r="D3" s="223"/>
      <c r="E3" s="223"/>
      <c r="F3" s="223"/>
      <c r="G3" s="223"/>
      <c r="H3" s="223"/>
      <c r="I3" s="223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140</v>
      </c>
    </row>
    <row r="5" spans="1:9" x14ac:dyDescent="0.25">
      <c r="A5" s="224" t="s">
        <v>4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</row>
    <row r="6" spans="1:9" x14ac:dyDescent="0.25">
      <c r="A6" s="224"/>
      <c r="B6" s="224"/>
      <c r="C6" s="224"/>
      <c r="D6" s="224" t="s">
        <v>8</v>
      </c>
      <c r="E6" s="224"/>
      <c r="F6" s="224" t="s">
        <v>9</v>
      </c>
      <c r="G6" s="224"/>
      <c r="H6" s="229" t="s">
        <v>10</v>
      </c>
      <c r="I6" s="230"/>
    </row>
    <row r="7" spans="1:9" x14ac:dyDescent="0.25">
      <c r="A7" s="4"/>
      <c r="B7" s="8" t="s">
        <v>145</v>
      </c>
      <c r="C7" s="8" t="s">
        <v>145</v>
      </c>
      <c r="D7" s="22" t="s">
        <v>145</v>
      </c>
      <c r="E7" s="23" t="s">
        <v>145</v>
      </c>
      <c r="F7" s="8" t="s">
        <v>145</v>
      </c>
      <c r="G7" s="23" t="s">
        <v>145</v>
      </c>
      <c r="H7" s="8" t="s">
        <v>145</v>
      </c>
      <c r="I7" s="23" t="s">
        <v>145</v>
      </c>
    </row>
    <row r="8" spans="1:9" x14ac:dyDescent="0.25">
      <c r="A8" s="37"/>
      <c r="B8" s="26">
        <v>2014</v>
      </c>
      <c r="C8" s="27">
        <v>2013</v>
      </c>
      <c r="D8" s="26">
        <v>2014</v>
      </c>
      <c r="E8" s="27">
        <v>2013</v>
      </c>
      <c r="F8" s="26">
        <v>2014</v>
      </c>
      <c r="G8" s="27">
        <v>2013</v>
      </c>
      <c r="H8" s="26">
        <v>2014</v>
      </c>
      <c r="I8" s="27">
        <v>2013</v>
      </c>
    </row>
    <row r="9" spans="1:9" x14ac:dyDescent="0.25">
      <c r="A9" s="19" t="s">
        <v>48</v>
      </c>
      <c r="B9" s="40">
        <f>SUM('[1]Caricom Imports by COO 14'!B3:C3)/1000</f>
        <v>4.01</v>
      </c>
      <c r="C9" s="39">
        <f>SUM('[2]Caricom Imports by COO 13'!B3:C3)/1000</f>
        <v>0</v>
      </c>
      <c r="D9" s="48">
        <f>SUM('[1]CARICOM exports by COO 13'!B3:C3)/1000</f>
        <v>34.565440000000002</v>
      </c>
      <c r="E9" s="39">
        <f>SUM('[2]CARICOM exports by COO 13'!B3:C3)/1000</f>
        <v>0</v>
      </c>
      <c r="F9" s="41">
        <f>SUM('[1]CARICOM re-exports by COO 14'!B3:C3)/1000</f>
        <v>0</v>
      </c>
      <c r="G9" s="39">
        <f>SUM('[2]CARICOM re-exports by COO 13'!B3:C3)/1000</f>
        <v>0</v>
      </c>
      <c r="H9" s="40">
        <f>F9+D9</f>
        <v>34.565440000000002</v>
      </c>
      <c r="I9" s="39">
        <f>G9+E9</f>
        <v>0</v>
      </c>
    </row>
    <row r="10" spans="1:9" x14ac:dyDescent="0.25">
      <c r="A10" s="19" t="s">
        <v>49</v>
      </c>
      <c r="B10" s="40">
        <f>SUM('[1]Caricom Imports by COO 14'!B4:C4)/1000</f>
        <v>788.35709000000008</v>
      </c>
      <c r="C10" s="39">
        <f>SUM('[2]Caricom Imports by COO 13'!B4:C4)/1000</f>
        <v>309.57763</v>
      </c>
      <c r="D10" s="48">
        <f>SUM('[1]CARICOM exports by COO 13'!B4:C4)/1000</f>
        <v>235.88225</v>
      </c>
      <c r="E10" s="39">
        <f>SUM('[2]CARICOM exports by COO 13'!B4:C4)/1000</f>
        <v>513.87527</v>
      </c>
      <c r="F10" s="41">
        <f>SUM('[1]CARICOM re-exports by COO 14'!B4:C4)/1000</f>
        <v>0.73941000000000001</v>
      </c>
      <c r="G10" s="39">
        <f>SUM('[2]CARICOM re-exports by COO 13'!B4:C4)/1000</f>
        <v>0</v>
      </c>
      <c r="H10" s="40">
        <f t="shared" ref="H10:H20" si="0">F10+D10</f>
        <v>236.62165999999999</v>
      </c>
      <c r="I10" s="39">
        <f t="shared" ref="I10:I20" si="1">G10+E10</f>
        <v>513.87527</v>
      </c>
    </row>
    <row r="11" spans="1:9" x14ac:dyDescent="0.25">
      <c r="A11" s="19" t="s">
        <v>50</v>
      </c>
      <c r="B11" s="40">
        <f>SUM('[1]Caricom Imports by COO 14'!B5:C5)/1000</f>
        <v>251.05563000000001</v>
      </c>
      <c r="C11" s="39">
        <f>SUM('[2]Caricom Imports by COO 13'!B5:C5)/1000</f>
        <v>169.71410999999998</v>
      </c>
      <c r="D11" s="48">
        <f>SUM('[1]CARICOM exports by COO 13'!B5:C5)/1000</f>
        <v>0</v>
      </c>
      <c r="E11" s="39">
        <f>SUM('[2]CARICOM exports by COO 13'!B5:C5)/1000</f>
        <v>0</v>
      </c>
      <c r="F11" s="41">
        <f>SUM('[1]CARICOM re-exports by COO 14'!B5:C5)/1000</f>
        <v>15.84</v>
      </c>
      <c r="G11" s="39">
        <f>SUM('[2]CARICOM re-exports by COO 13'!B5:C5)/1000</f>
        <v>0</v>
      </c>
      <c r="H11" s="40">
        <f t="shared" si="0"/>
        <v>15.84</v>
      </c>
      <c r="I11" s="39">
        <f t="shared" si="1"/>
        <v>0</v>
      </c>
    </row>
    <row r="12" spans="1:9" x14ac:dyDescent="0.25">
      <c r="A12" s="19" t="s">
        <v>51</v>
      </c>
      <c r="B12" s="40">
        <f>SUM('[1]Caricom Imports by COO 14'!B6:C6)/1000</f>
        <v>132.27134000000001</v>
      </c>
      <c r="C12" s="39">
        <f>SUM('[2]Caricom Imports by COO 13'!B6:C6)/1000</f>
        <v>0.155</v>
      </c>
      <c r="D12" s="48">
        <f>SUM('[1]CARICOM exports by COO 13'!B6:C6)/1000</f>
        <v>0</v>
      </c>
      <c r="E12" s="39">
        <f>SUM('[2]CARICOM exports by COO 13'!B6:C6)/1000</f>
        <v>0</v>
      </c>
      <c r="F12" s="41">
        <f>SUM('[1]CARICOM re-exports by COO 14'!B6:C6)/1000</f>
        <v>6.0525000000000002</v>
      </c>
      <c r="G12" s="39">
        <f>SUM('[2]CARICOM re-exports by COO 13'!B6:C6)/1000</f>
        <v>0</v>
      </c>
      <c r="H12" s="40">
        <f t="shared" si="0"/>
        <v>6.0525000000000002</v>
      </c>
      <c r="I12" s="39">
        <f t="shared" si="1"/>
        <v>0</v>
      </c>
    </row>
    <row r="13" spans="1:9" x14ac:dyDescent="0.25">
      <c r="A13" s="19" t="s">
        <v>52</v>
      </c>
      <c r="B13" s="40">
        <f>SUM('[1]Caricom Imports by COO 14'!B7:C7)/1000</f>
        <v>498.31162999999998</v>
      </c>
      <c r="C13" s="39">
        <f>SUM('[2]Caricom Imports by COO 13'!B7:C7)/1000</f>
        <v>153.06921</v>
      </c>
      <c r="D13" s="48">
        <f>SUM('[1]CARICOM exports by COO 13'!B7:C7)/1000</f>
        <v>1649.3367800000001</v>
      </c>
      <c r="E13" s="39">
        <f>SUM('[2]CARICOM exports by COO 13'!B7:C7)/1000</f>
        <v>2129.1812199999999</v>
      </c>
      <c r="F13" s="41">
        <f>SUM('[1]CARICOM re-exports by COO 14'!B7:C7)/1000</f>
        <v>0</v>
      </c>
      <c r="G13" s="39">
        <f>SUM('[2]CARICOM re-exports by COO 13'!B7:C7)/1000</f>
        <v>0</v>
      </c>
      <c r="H13" s="40">
        <f t="shared" si="0"/>
        <v>1649.3367800000001</v>
      </c>
      <c r="I13" s="39">
        <f t="shared" si="1"/>
        <v>2129.1812199999999</v>
      </c>
    </row>
    <row r="14" spans="1:9" x14ac:dyDescent="0.25">
      <c r="A14" s="19" t="s">
        <v>53</v>
      </c>
      <c r="B14" s="40">
        <f>SUM('[1]Caricom Imports by COO 14'!B8:C8)/1000</f>
        <v>0</v>
      </c>
      <c r="C14" s="39">
        <f>SUM('[2]Caricom Imports by COO 13'!B8:C8)/1000</f>
        <v>2.5180000000000001E-2</v>
      </c>
      <c r="D14" s="48">
        <f>SUM('[1]CARICOM exports by COO 13'!B8:C8)/1000</f>
        <v>0</v>
      </c>
      <c r="E14" s="39">
        <f>SUM('[2]CARICOM exports by COO 13'!B8:C8)/1000</f>
        <v>0</v>
      </c>
      <c r="F14" s="41">
        <f>SUM('[1]CARICOM re-exports by COO 14'!B8:C8)/1000</f>
        <v>0</v>
      </c>
      <c r="G14" s="39">
        <f>SUM('[2]CARICOM re-exports by COO 13'!B8:C8)/1000</f>
        <v>0</v>
      </c>
      <c r="H14" s="40">
        <f t="shared" si="0"/>
        <v>0</v>
      </c>
      <c r="I14" s="39">
        <f t="shared" si="1"/>
        <v>0</v>
      </c>
    </row>
    <row r="15" spans="1:9" x14ac:dyDescent="0.25">
      <c r="A15" s="19" t="s">
        <v>54</v>
      </c>
      <c r="B15" s="40">
        <f>SUM('[1]Caricom Imports by COO 14'!B9:C9)/1000</f>
        <v>2658.18867</v>
      </c>
      <c r="C15" s="39">
        <f>SUM('[2]Caricom Imports by COO 13'!B9:C9)/1000</f>
        <v>2680.9579399999998</v>
      </c>
      <c r="D15" s="48">
        <f>SUM('[1]CARICOM exports by COO 13'!B9:C9)/1000</f>
        <v>3572.4737939999995</v>
      </c>
      <c r="E15" s="39">
        <f>SUM('[2]CARICOM exports by COO 13'!B9:C9)/1000</f>
        <v>3344.00252</v>
      </c>
      <c r="F15" s="41">
        <f>SUM('[1]CARICOM re-exports by COO 14'!B9:C9)/1000</f>
        <v>645.75279</v>
      </c>
      <c r="G15" s="39">
        <f>SUM('[2]CARICOM re-exports by COO 13'!B9:C9)/1000</f>
        <v>878.91468000000009</v>
      </c>
      <c r="H15" s="40">
        <f t="shared" si="0"/>
        <v>4218.226584</v>
      </c>
      <c r="I15" s="39">
        <f t="shared" si="1"/>
        <v>4222.9171999999999</v>
      </c>
    </row>
    <row r="16" spans="1:9" x14ac:dyDescent="0.25">
      <c r="A16" s="19" t="s">
        <v>151</v>
      </c>
      <c r="B16" s="40">
        <f>SUM('[1]Caricom Imports by COO 14'!B10:C10)/1000</f>
        <v>194.8905</v>
      </c>
      <c r="C16" s="39">
        <f>SUM('[2]Caricom Imports by COO 13'!B10:C10)/1000</f>
        <v>0</v>
      </c>
      <c r="D16" s="48">
        <f>SUM('[1]CARICOM exports by COO 13'!B10:C10)/1000</f>
        <v>0</v>
      </c>
      <c r="E16" s="39">
        <f>SUM('[2]CARICOM exports by COO 13'!B10:C10)/1000</f>
        <v>0</v>
      </c>
      <c r="F16" s="41">
        <f>SUM('[1]CARICOM re-exports by COO 14'!B10:C10)/1000</f>
        <v>0.20175000000000001</v>
      </c>
      <c r="G16" s="39">
        <f>SUM('[2]CARICOM re-exports by COO 13'!B10:C10)/1000</f>
        <v>0</v>
      </c>
      <c r="H16" s="40">
        <f t="shared" si="0"/>
        <v>0.20175000000000001</v>
      </c>
      <c r="I16" s="39">
        <f t="shared" si="1"/>
        <v>0</v>
      </c>
    </row>
    <row r="17" spans="1:9" x14ac:dyDescent="0.25">
      <c r="A17" s="19" t="s">
        <v>152</v>
      </c>
      <c r="B17" s="40">
        <f>SUM('[1]Caricom Imports by COO 14'!B11:C11)/1000</f>
        <v>395.66922</v>
      </c>
      <c r="C17" s="39">
        <f>SUM('[2]Caricom Imports by COO 13'!B11:C11)/1000</f>
        <v>653.43346999999994</v>
      </c>
      <c r="D17" s="48">
        <f>SUM('[1]CARICOM exports by COO 13'!B11:C11)/1000</f>
        <v>2.74255</v>
      </c>
      <c r="E17" s="39">
        <f>SUM('[2]CARICOM exports by COO 13'!B11:C11)/1000</f>
        <v>0</v>
      </c>
      <c r="F17" s="41">
        <f>SUM('[1]CARICOM re-exports by COO 14'!B11:C11)/1000</f>
        <v>0</v>
      </c>
      <c r="G17" s="39">
        <f>SUM('[2]CARICOM re-exports by COO 13'!B11:C11)/1000</f>
        <v>5.73292</v>
      </c>
      <c r="H17" s="40">
        <f t="shared" si="0"/>
        <v>2.74255</v>
      </c>
      <c r="I17" s="39">
        <f t="shared" si="1"/>
        <v>5.73292</v>
      </c>
    </row>
    <row r="18" spans="1:9" x14ac:dyDescent="0.25">
      <c r="A18" s="19" t="s">
        <v>57</v>
      </c>
      <c r="B18" s="40">
        <f>SUM('[1]Caricom Imports by COO 14'!B12:C12)/1000</f>
        <v>0</v>
      </c>
      <c r="C18" s="39">
        <f>SUM('[2]Caricom Imports by COO 13'!B12:C12)/1000</f>
        <v>0</v>
      </c>
      <c r="D18" s="48">
        <f>SUM('[1]CARICOM exports by COO 13'!B12:C12)/1000</f>
        <v>0</v>
      </c>
      <c r="E18" s="39">
        <f>SUM('[2]CARICOM exports by COO 13'!B12:C12)/1000</f>
        <v>0</v>
      </c>
      <c r="F18" s="41">
        <f>SUM('[1]CARICOM re-exports by COO 14'!B12:C12)/1000</f>
        <v>0</v>
      </c>
      <c r="G18" s="39">
        <f>SUM('[2]CARICOM re-exports by COO 13'!B12:C12)/1000</f>
        <v>0</v>
      </c>
      <c r="H18" s="40"/>
      <c r="I18" s="39"/>
    </row>
    <row r="19" spans="1:9" x14ac:dyDescent="0.25">
      <c r="A19" s="19" t="s">
        <v>153</v>
      </c>
      <c r="B19" s="40">
        <f>SUM('[1]Caricom Imports by COO 14'!B13:C13)/1000</f>
        <v>14.68961</v>
      </c>
      <c r="C19" s="39">
        <f>SUM('[2]Caricom Imports by COO 13'!B13:C13)/1000</f>
        <v>0</v>
      </c>
      <c r="D19" s="48">
        <f>SUM('[1]CARICOM exports by COO 13'!B13:C13)/1000</f>
        <v>427.10861</v>
      </c>
      <c r="E19" s="39">
        <f>SUM('[2]CARICOM exports by COO 13'!B13:C13)/1000</f>
        <v>180.77227999999999</v>
      </c>
      <c r="F19" s="41">
        <f>SUM('[1]CARICOM re-exports by COO 14'!B13:C13)/1000</f>
        <v>0</v>
      </c>
      <c r="G19" s="39">
        <f>SUM('[2]CARICOM re-exports by COO 13'!B13:C13)/1000</f>
        <v>0</v>
      </c>
      <c r="H19" s="40">
        <f t="shared" si="0"/>
        <v>427.10861</v>
      </c>
      <c r="I19" s="39">
        <f t="shared" si="1"/>
        <v>180.77227999999999</v>
      </c>
    </row>
    <row r="20" spans="1:9" x14ac:dyDescent="0.25">
      <c r="A20" s="19" t="s">
        <v>59</v>
      </c>
      <c r="B20" s="40">
        <f>SUM('[1]Caricom Imports by COO 14'!B14:C14)/1000</f>
        <v>2730.4105099999997</v>
      </c>
      <c r="C20" s="39">
        <f>SUM('[2]Caricom Imports by COO 13'!B14:C14)/1000</f>
        <v>3792.5198799999998</v>
      </c>
      <c r="D20" s="48">
        <f>SUM('[1]CARICOM exports by COO 13'!B14:C14)/1000</f>
        <v>1654.185782</v>
      </c>
      <c r="E20" s="39">
        <f>SUM('[2]CARICOM exports by COO 13'!B14:C14)/1000</f>
        <v>6680.0689000000002</v>
      </c>
      <c r="F20" s="41">
        <f>SUM('[1]CARICOM re-exports by COO 14'!B14:C14)/1000</f>
        <v>0</v>
      </c>
      <c r="G20" s="39">
        <f>SUM('[2]CARICOM re-exports by COO 13'!B14:C14)/1000</f>
        <v>20.981999999999999</v>
      </c>
      <c r="H20" s="40">
        <f t="shared" si="0"/>
        <v>1654.185782</v>
      </c>
      <c r="I20" s="39">
        <f t="shared" si="1"/>
        <v>6701.0509000000002</v>
      </c>
    </row>
    <row r="21" spans="1:9" ht="15.75" hidden="1" thickBot="1" x14ac:dyDescent="0.3">
      <c r="A21" s="63" t="s">
        <v>60</v>
      </c>
      <c r="B21" s="40">
        <f>SUM('[1]Caricom Imports by COO 14'!B15:C15)/1000</f>
        <v>0</v>
      </c>
      <c r="C21" s="39">
        <f>SUM('[2]Caricom Imports by COO 13'!B15:C15)/1000</f>
        <v>0</v>
      </c>
      <c r="D21" s="48">
        <f>SUM('[1]CARICOM exports by COO 13'!B15:C15)/1000</f>
        <v>0</v>
      </c>
      <c r="E21" s="39">
        <f>SUM('[2]CARICOM exports by COO 13'!B15:C15)/1000</f>
        <v>0</v>
      </c>
      <c r="F21" s="41">
        <f>SUM('[1]CARICOM re-exports by COO 14'!B15:C15)/1000</f>
        <v>0</v>
      </c>
      <c r="G21" s="39">
        <f>SUM('[2]CARICOM re-exports by COO 13'!B15:C15)/1000</f>
        <v>0</v>
      </c>
      <c r="H21" s="40"/>
      <c r="I21" s="39"/>
    </row>
    <row r="22" spans="1:9" ht="15.75" thickBot="1" x14ac:dyDescent="0.3">
      <c r="A22" s="7" t="s">
        <v>10</v>
      </c>
      <c r="B22" s="56">
        <f t="shared" ref="B22:I22" si="2">SUM(B9:B20)</f>
        <v>7667.8541999999998</v>
      </c>
      <c r="C22" s="57">
        <f t="shared" si="2"/>
        <v>7759.4524199999996</v>
      </c>
      <c r="D22" s="56">
        <f t="shared" si="2"/>
        <v>7576.2952060000007</v>
      </c>
      <c r="E22" s="57">
        <f t="shared" si="2"/>
        <v>12847.90019</v>
      </c>
      <c r="F22" s="58">
        <f t="shared" si="2"/>
        <v>668.5864499999999</v>
      </c>
      <c r="G22" s="57">
        <f t="shared" si="2"/>
        <v>905.6296000000001</v>
      </c>
      <c r="H22" s="58">
        <f t="shared" si="2"/>
        <v>8244.8816560000014</v>
      </c>
      <c r="I22" s="57">
        <f t="shared" si="2"/>
        <v>13753.529790000001</v>
      </c>
    </row>
    <row r="23" spans="1:9" ht="15.75" thickTop="1" x14ac:dyDescent="0.25">
      <c r="A23" s="1" t="s">
        <v>26</v>
      </c>
      <c r="B23" s="10"/>
      <c r="C23" s="10"/>
      <c r="D23" s="10"/>
      <c r="E23" s="10"/>
      <c r="F23" s="10"/>
      <c r="G23" s="10"/>
    </row>
    <row r="24" spans="1:9" x14ac:dyDescent="0.25">
      <c r="A24" s="1" t="s">
        <v>154</v>
      </c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53"/>
      <c r="C25" s="53"/>
      <c r="D25" s="53"/>
      <c r="E25" s="53"/>
      <c r="F25" s="53"/>
      <c r="G25" s="53"/>
      <c r="H25" s="53"/>
      <c r="I25" s="53"/>
    </row>
    <row r="26" spans="1:9" x14ac:dyDescent="0.25">
      <c r="B26" s="55"/>
      <c r="C26" s="55"/>
      <c r="D26" s="55"/>
      <c r="E26" s="55"/>
      <c r="F26" s="55"/>
      <c r="G26" s="55"/>
      <c r="H26" s="55"/>
      <c r="I26" s="55"/>
    </row>
    <row r="27" spans="1:9" x14ac:dyDescent="0.25">
      <c r="B27" s="3"/>
      <c r="C27" s="3"/>
      <c r="D27" s="3"/>
      <c r="E27" s="3"/>
      <c r="F27" s="3"/>
      <c r="G27" s="3"/>
      <c r="H27" s="3"/>
      <c r="I27" s="3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J11" sqref="J11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23" t="s">
        <v>138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x14ac:dyDescent="0.25">
      <c r="A2" s="223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x14ac:dyDescent="0.25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x14ac:dyDescent="0.25">
      <c r="A4" s="6"/>
      <c r="B4" s="6"/>
      <c r="C4" s="6"/>
      <c r="D4" s="6"/>
      <c r="E4" s="6"/>
      <c r="F4" s="6"/>
      <c r="G4" s="6"/>
      <c r="H4" s="6"/>
      <c r="K4" s="12" t="s">
        <v>3</v>
      </c>
    </row>
    <row r="5" spans="1:11" x14ac:dyDescent="0.25">
      <c r="A5" s="239" t="s">
        <v>4</v>
      </c>
      <c r="B5" s="225" t="s">
        <v>5</v>
      </c>
      <c r="C5" s="226"/>
      <c r="D5" s="224" t="s">
        <v>6</v>
      </c>
      <c r="E5" s="224"/>
      <c r="F5" s="224"/>
      <c r="G5" s="224"/>
      <c r="H5" s="224"/>
      <c r="I5" s="224"/>
      <c r="J5" s="225" t="s">
        <v>7</v>
      </c>
      <c r="K5" s="226"/>
    </row>
    <row r="6" spans="1:11" x14ac:dyDescent="0.25">
      <c r="A6" s="240"/>
      <c r="B6" s="233"/>
      <c r="C6" s="245"/>
      <c r="D6" s="224" t="s">
        <v>8</v>
      </c>
      <c r="E6" s="224"/>
      <c r="F6" s="224" t="s">
        <v>9</v>
      </c>
      <c r="G6" s="224"/>
      <c r="H6" s="235" t="s">
        <v>10</v>
      </c>
      <c r="I6" s="230"/>
      <c r="J6" s="233"/>
      <c r="K6" s="234"/>
    </row>
    <row r="7" spans="1:11" x14ac:dyDescent="0.25">
      <c r="A7" s="21"/>
      <c r="B7" s="8" t="s">
        <v>155</v>
      </c>
      <c r="C7" s="23" t="s">
        <v>155</v>
      </c>
      <c r="D7" s="8" t="s">
        <v>155</v>
      </c>
      <c r="E7" s="23" t="s">
        <v>155</v>
      </c>
      <c r="F7" s="8" t="s">
        <v>155</v>
      </c>
      <c r="G7" s="23" t="s">
        <v>155</v>
      </c>
      <c r="H7" s="8" t="s">
        <v>155</v>
      </c>
      <c r="I7" s="23" t="s">
        <v>155</v>
      </c>
      <c r="J7" s="22" t="s">
        <v>155</v>
      </c>
      <c r="K7" s="23" t="s">
        <v>155</v>
      </c>
    </row>
    <row r="8" spans="1:11" x14ac:dyDescent="0.25">
      <c r="A8" s="24"/>
      <c r="B8" s="25">
        <v>2025</v>
      </c>
      <c r="C8" s="26">
        <v>2024</v>
      </c>
      <c r="D8" s="25">
        <v>2025</v>
      </c>
      <c r="E8" s="26">
        <v>2024</v>
      </c>
      <c r="F8" s="25">
        <v>2025</v>
      </c>
      <c r="G8" s="26">
        <v>2024</v>
      </c>
      <c r="H8" s="25">
        <v>2025</v>
      </c>
      <c r="I8" s="26">
        <v>2024</v>
      </c>
      <c r="J8" s="25">
        <v>2025</v>
      </c>
      <c r="K8" s="27">
        <v>2024</v>
      </c>
    </row>
    <row r="9" spans="1:11" x14ac:dyDescent="0.25">
      <c r="A9" s="28" t="s">
        <v>11</v>
      </c>
      <c r="B9" s="40">
        <v>232009.55377999999</v>
      </c>
      <c r="C9" s="41">
        <v>222854.69428999998</v>
      </c>
      <c r="D9" s="40">
        <v>255347.40882100002</v>
      </c>
      <c r="E9" s="39">
        <v>281400.62089599995</v>
      </c>
      <c r="F9" s="55">
        <v>626.46203000000003</v>
      </c>
      <c r="G9" s="39">
        <v>302.74725000000001</v>
      </c>
      <c r="H9" s="55">
        <v>255973.87085100001</v>
      </c>
      <c r="I9" s="43">
        <v>281703.36814599996</v>
      </c>
      <c r="J9" s="42">
        <v>23964.317071000027</v>
      </c>
      <c r="K9" s="43">
        <v>58848.673855999979</v>
      </c>
    </row>
    <row r="10" spans="1:11" x14ac:dyDescent="0.25">
      <c r="A10" s="28" t="s">
        <v>12</v>
      </c>
      <c r="B10" s="40">
        <v>35627.842170000004</v>
      </c>
      <c r="C10" s="41">
        <v>35000.836960000001</v>
      </c>
      <c r="D10" s="40">
        <v>982.7319399999999</v>
      </c>
      <c r="E10" s="39">
        <v>7084.6893200000004</v>
      </c>
      <c r="F10" s="55">
        <v>387.39903000000004</v>
      </c>
      <c r="G10" s="39">
        <v>212.29850999999999</v>
      </c>
      <c r="H10" s="55">
        <v>1370.1309699999999</v>
      </c>
      <c r="I10" s="43">
        <v>7296.98783</v>
      </c>
      <c r="J10" s="44">
        <v>-34257.711200000005</v>
      </c>
      <c r="K10" s="45">
        <v>-27703.849130000002</v>
      </c>
    </row>
    <row r="11" spans="1:11" x14ac:dyDescent="0.25">
      <c r="A11" s="28" t="s">
        <v>13</v>
      </c>
      <c r="B11" s="40">
        <v>37255.860589999997</v>
      </c>
      <c r="C11" s="41">
        <v>33696.463689999997</v>
      </c>
      <c r="D11" s="40">
        <v>3101.8884700000003</v>
      </c>
      <c r="E11" s="39">
        <v>4055.6502999999998</v>
      </c>
      <c r="F11" s="55">
        <v>487.61384999999996</v>
      </c>
      <c r="G11" s="39">
        <v>649.0095</v>
      </c>
      <c r="H11" s="55">
        <v>3589.5023200000005</v>
      </c>
      <c r="I11" s="43">
        <v>4704.6597999999994</v>
      </c>
      <c r="J11" s="44">
        <v>-33666.358269999997</v>
      </c>
      <c r="K11" s="45">
        <v>-28991.803889999996</v>
      </c>
    </row>
    <row r="12" spans="1:11" x14ac:dyDescent="0.25">
      <c r="A12" s="28" t="s">
        <v>14</v>
      </c>
      <c r="B12" s="40">
        <v>265088.56062599999</v>
      </c>
      <c r="C12" s="41">
        <v>301509.98852299998</v>
      </c>
      <c r="D12" s="40">
        <v>31.6435</v>
      </c>
      <c r="E12" s="39">
        <v>19.2225</v>
      </c>
      <c r="F12" s="55">
        <v>31459.541219999999</v>
      </c>
      <c r="G12" s="39">
        <v>36136.513639999997</v>
      </c>
      <c r="H12" s="55">
        <v>31491.184719999997</v>
      </c>
      <c r="I12" s="43">
        <v>36155.736140000001</v>
      </c>
      <c r="J12" s="44">
        <v>-233597.375906</v>
      </c>
      <c r="K12" s="45">
        <v>-265354.25238299998</v>
      </c>
    </row>
    <row r="13" spans="1:11" x14ac:dyDescent="0.25">
      <c r="A13" s="28" t="s">
        <v>15</v>
      </c>
      <c r="B13" s="40">
        <v>22171.818520000001</v>
      </c>
      <c r="C13" s="41">
        <v>26141.470530000002</v>
      </c>
      <c r="D13" s="40">
        <v>7682.2629900000002</v>
      </c>
      <c r="E13" s="39">
        <v>6065.6232999999993</v>
      </c>
      <c r="F13" s="55">
        <v>4.6500000000000004</v>
      </c>
      <c r="G13" s="39">
        <v>0</v>
      </c>
      <c r="H13" s="55">
        <v>7686.9129899999998</v>
      </c>
      <c r="I13" s="43">
        <v>6065.6232999999993</v>
      </c>
      <c r="J13" s="44">
        <v>-14484.90553</v>
      </c>
      <c r="K13" s="45">
        <v>-20075.847230000003</v>
      </c>
    </row>
    <row r="14" spans="1:11" x14ac:dyDescent="0.25">
      <c r="A14" s="28" t="s">
        <v>16</v>
      </c>
      <c r="B14" s="40">
        <v>184331.84964000006</v>
      </c>
      <c r="C14" s="41">
        <v>178547.75706999999</v>
      </c>
      <c r="D14" s="40">
        <v>2949.6760700000004</v>
      </c>
      <c r="E14" s="39">
        <v>1965.6943700000002</v>
      </c>
      <c r="F14" s="55">
        <v>1499.9479099999999</v>
      </c>
      <c r="G14" s="39">
        <v>1160.8654199999999</v>
      </c>
      <c r="H14" s="55">
        <v>4449.6239800000003</v>
      </c>
      <c r="I14" s="43">
        <v>3126.5597900000002</v>
      </c>
      <c r="J14" s="44">
        <v>-179882.22566000005</v>
      </c>
      <c r="K14" s="45">
        <v>-175421.19727999999</v>
      </c>
    </row>
    <row r="15" spans="1:11" x14ac:dyDescent="0.25">
      <c r="A15" s="28" t="s">
        <v>17</v>
      </c>
      <c r="B15" s="40">
        <v>272062.11611</v>
      </c>
      <c r="C15" s="41">
        <v>255390.71701999998</v>
      </c>
      <c r="D15" s="40">
        <v>6327.7098800000012</v>
      </c>
      <c r="E15" s="39">
        <v>5431.5127499999999</v>
      </c>
      <c r="F15" s="55">
        <v>3993.5979799999991</v>
      </c>
      <c r="G15" s="39">
        <v>1174.4062200000001</v>
      </c>
      <c r="H15" s="55">
        <v>10321.307860000001</v>
      </c>
      <c r="I15" s="43">
        <v>6605.9189699999997</v>
      </c>
      <c r="J15" s="44">
        <v>-261740.80825</v>
      </c>
      <c r="K15" s="45">
        <v>-248784.79804999998</v>
      </c>
    </row>
    <row r="16" spans="1:11" x14ac:dyDescent="0.25">
      <c r="A16" s="28" t="s">
        <v>18</v>
      </c>
      <c r="B16" s="40">
        <v>452610.44137000002</v>
      </c>
      <c r="C16" s="41">
        <v>488838.94915000006</v>
      </c>
      <c r="D16" s="40">
        <v>168.33430999999999</v>
      </c>
      <c r="E16" s="39">
        <v>0</v>
      </c>
      <c r="F16" s="55">
        <v>7456.5174300000008</v>
      </c>
      <c r="G16" s="39">
        <v>4528.3157200000005</v>
      </c>
      <c r="H16" s="55">
        <v>7624.851740000001</v>
      </c>
      <c r="I16" s="43">
        <v>4528.3157200000005</v>
      </c>
      <c r="J16" s="44">
        <v>-444985.58963</v>
      </c>
      <c r="K16" s="45">
        <v>-484310.63343000005</v>
      </c>
    </row>
    <row r="17" spans="1:11" x14ac:dyDescent="0.25">
      <c r="A17" s="28" t="s">
        <v>19</v>
      </c>
      <c r="B17" s="40">
        <v>145248.86985000002</v>
      </c>
      <c r="C17" s="41">
        <v>146727.38525999998</v>
      </c>
      <c r="D17" s="40">
        <v>398.54399999999998</v>
      </c>
      <c r="E17" s="39">
        <v>1823.35915</v>
      </c>
      <c r="F17" s="55">
        <v>6650.5004900000004</v>
      </c>
      <c r="G17" s="39">
        <v>13348.599839999999</v>
      </c>
      <c r="H17" s="55">
        <v>7049.0444900000002</v>
      </c>
      <c r="I17" s="43">
        <v>15171.958989999999</v>
      </c>
      <c r="J17" s="44">
        <v>-138199.82536000002</v>
      </c>
      <c r="K17" s="45">
        <v>-131555.42627</v>
      </c>
    </row>
    <row r="18" spans="1:11" x14ac:dyDescent="0.25">
      <c r="A18" s="28" t="s">
        <v>20</v>
      </c>
      <c r="B18" s="40">
        <v>0</v>
      </c>
      <c r="C18" s="41">
        <v>4.11639</v>
      </c>
      <c r="D18" s="40">
        <v>0</v>
      </c>
      <c r="E18" s="39">
        <v>0</v>
      </c>
      <c r="F18" s="55">
        <v>0</v>
      </c>
      <c r="G18" s="39">
        <v>0.17061000000000001</v>
      </c>
      <c r="H18" s="55">
        <v>0</v>
      </c>
      <c r="I18" s="43">
        <v>0.17061000000000001</v>
      </c>
      <c r="J18" s="44">
        <v>0</v>
      </c>
      <c r="K18" s="45">
        <v>-3.9457800000000001</v>
      </c>
    </row>
    <row r="19" spans="1:11" x14ac:dyDescent="0.25">
      <c r="A19" s="28" t="s">
        <v>21</v>
      </c>
      <c r="B19" s="40">
        <v>237433.84372999999</v>
      </c>
      <c r="C19" s="41">
        <v>220742.94643000001</v>
      </c>
      <c r="D19" s="40">
        <v>0</v>
      </c>
      <c r="E19" s="39">
        <v>0</v>
      </c>
      <c r="F19" s="55">
        <v>19062.793200000004</v>
      </c>
      <c r="G19" s="39">
        <v>19645.229370000001</v>
      </c>
      <c r="H19" s="55">
        <v>19062.793200000004</v>
      </c>
      <c r="I19" s="43">
        <v>19645.229370000001</v>
      </c>
      <c r="J19" s="73" t="s">
        <v>22</v>
      </c>
      <c r="K19" s="74" t="s">
        <v>22</v>
      </c>
    </row>
    <row r="20" spans="1:11" x14ac:dyDescent="0.25">
      <c r="A20" s="28" t="s">
        <v>23</v>
      </c>
      <c r="B20" s="40">
        <v>19798.70292</v>
      </c>
      <c r="C20" s="41">
        <v>23501.54636</v>
      </c>
      <c r="D20" s="40">
        <v>0</v>
      </c>
      <c r="E20" s="39">
        <v>0</v>
      </c>
      <c r="F20" s="55">
        <v>0</v>
      </c>
      <c r="G20" s="39">
        <v>0</v>
      </c>
      <c r="H20" s="55">
        <v>0</v>
      </c>
      <c r="I20" s="43">
        <v>0</v>
      </c>
      <c r="J20" s="44">
        <v>-19798.70292</v>
      </c>
      <c r="K20" s="45">
        <v>-23501.54636</v>
      </c>
    </row>
    <row r="21" spans="1:11" x14ac:dyDescent="0.25">
      <c r="A21" s="28" t="s">
        <v>24</v>
      </c>
      <c r="B21" s="40">
        <v>2241.77196</v>
      </c>
      <c r="C21" s="41">
        <v>2408.1270199999994</v>
      </c>
      <c r="D21" s="40">
        <v>0</v>
      </c>
      <c r="E21" s="39">
        <v>0</v>
      </c>
      <c r="F21" s="55">
        <v>1190.10565</v>
      </c>
      <c r="G21" s="39">
        <v>850.77290000000005</v>
      </c>
      <c r="H21" s="55">
        <v>1190.10565</v>
      </c>
      <c r="I21" s="43">
        <v>850.77290000000005</v>
      </c>
      <c r="J21" s="152">
        <v>-1051.6663100000001</v>
      </c>
      <c r="K21" s="153">
        <v>-1557.3541199999995</v>
      </c>
    </row>
    <row r="22" spans="1:11" ht="15.75" thickBot="1" x14ac:dyDescent="0.3">
      <c r="A22" s="2" t="s">
        <v>25</v>
      </c>
      <c r="B22" s="105">
        <v>1905881.2312660001</v>
      </c>
      <c r="C22" s="56">
        <v>1935364.9986930003</v>
      </c>
      <c r="D22" s="58">
        <v>276990.19998099998</v>
      </c>
      <c r="E22" s="105">
        <v>307846.37258599984</v>
      </c>
      <c r="F22" s="56">
        <v>72819.128790000002</v>
      </c>
      <c r="G22" s="105">
        <v>78008.928979999997</v>
      </c>
      <c r="H22" s="56">
        <v>349809.32877099997</v>
      </c>
      <c r="I22" s="105">
        <v>385855.30156599998</v>
      </c>
      <c r="J22" s="52">
        <v>-1337700.8519650002</v>
      </c>
      <c r="K22" s="52">
        <v>-1348411.980067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29"/>
      <c r="K24" s="29"/>
    </row>
    <row r="25" spans="1:11" x14ac:dyDescent="0.25">
      <c r="A25" s="1" t="s">
        <v>28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  <row r="27" spans="1:11" x14ac:dyDescent="0.25">
      <c r="A27" s="116"/>
      <c r="B27" s="115"/>
    </row>
    <row r="28" spans="1:11" x14ac:dyDescent="0.25">
      <c r="A28" s="116"/>
      <c r="B28" s="115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workbookViewId="0">
      <selection activeCell="H18" sqref="H18"/>
    </sheetView>
  </sheetViews>
  <sheetFormatPr defaultRowHeight="15" x14ac:dyDescent="0.25"/>
  <cols>
    <col min="1" max="1" width="23.7109375" customWidth="1"/>
    <col min="2" max="9" width="12.85546875" customWidth="1"/>
  </cols>
  <sheetData>
    <row r="1" spans="1:9" x14ac:dyDescent="0.25">
      <c r="A1" s="223" t="s">
        <v>143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5">
      <c r="A2" s="223" t="s">
        <v>30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223" t="s">
        <v>156</v>
      </c>
      <c r="B3" s="223"/>
      <c r="C3" s="223"/>
      <c r="D3" s="223"/>
      <c r="E3" s="223"/>
      <c r="F3" s="223"/>
      <c r="G3" s="223"/>
      <c r="H3" s="223"/>
      <c r="I3" s="223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25">
      <c r="A5" s="224" t="s">
        <v>31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</row>
    <row r="6" spans="1:9" x14ac:dyDescent="0.25">
      <c r="A6" s="224"/>
      <c r="B6" s="224"/>
      <c r="C6" s="224"/>
      <c r="D6" s="224" t="s">
        <v>8</v>
      </c>
      <c r="E6" s="224"/>
      <c r="F6" s="230" t="s">
        <v>9</v>
      </c>
      <c r="G6" s="224"/>
      <c r="H6" s="224" t="s">
        <v>10</v>
      </c>
      <c r="I6" s="224"/>
    </row>
    <row r="7" spans="1:9" x14ac:dyDescent="0.25">
      <c r="A7" s="30"/>
      <c r="B7" s="8" t="s">
        <v>155</v>
      </c>
      <c r="C7" s="23" t="s">
        <v>155</v>
      </c>
      <c r="D7" s="8" t="s">
        <v>155</v>
      </c>
      <c r="E7" s="23" t="s">
        <v>155</v>
      </c>
      <c r="F7" s="8" t="s">
        <v>155</v>
      </c>
      <c r="G7" s="23" t="s">
        <v>155</v>
      </c>
      <c r="H7" s="219" t="s">
        <v>155</v>
      </c>
      <c r="I7" s="23" t="s">
        <v>155</v>
      </c>
    </row>
    <row r="8" spans="1:9" x14ac:dyDescent="0.25">
      <c r="A8" s="31"/>
      <c r="B8" s="25">
        <v>2025</v>
      </c>
      <c r="C8" s="26">
        <v>2024</v>
      </c>
      <c r="D8" s="25">
        <v>2025</v>
      </c>
      <c r="E8" s="26">
        <v>2024</v>
      </c>
      <c r="F8" s="25">
        <v>2025</v>
      </c>
      <c r="G8" s="26">
        <v>2024</v>
      </c>
      <c r="H8" s="25">
        <v>2025</v>
      </c>
      <c r="I8" s="27">
        <v>2024</v>
      </c>
    </row>
    <row r="9" spans="1:9" x14ac:dyDescent="0.25">
      <c r="A9" s="34" t="s">
        <v>32</v>
      </c>
      <c r="B9" s="40">
        <v>808155.21209599997</v>
      </c>
      <c r="C9" s="39">
        <v>898461.95510299993</v>
      </c>
      <c r="D9" s="106">
        <v>52753.439356000003</v>
      </c>
      <c r="E9" s="39">
        <v>81415.788574999999</v>
      </c>
      <c r="F9" s="41">
        <v>43839.51771</v>
      </c>
      <c r="G9" s="41">
        <v>51833.127950000002</v>
      </c>
      <c r="H9" s="40">
        <v>96592.957066000003</v>
      </c>
      <c r="I9" s="39">
        <v>133248.91652500001</v>
      </c>
    </row>
    <row r="10" spans="1:9" x14ac:dyDescent="0.25">
      <c r="A10" s="34" t="s">
        <v>33</v>
      </c>
      <c r="B10" s="40">
        <v>170072.56993999999</v>
      </c>
      <c r="C10" s="39">
        <v>168989.93854000003</v>
      </c>
      <c r="D10" s="106">
        <v>10719.133589999999</v>
      </c>
      <c r="E10" s="39">
        <v>9242.8087399999986</v>
      </c>
      <c r="F10" s="41">
        <v>743.74363000000005</v>
      </c>
      <c r="G10" s="41">
        <v>1324.1263399999998</v>
      </c>
      <c r="H10" s="40">
        <v>11462.87722</v>
      </c>
      <c r="I10" s="39">
        <v>10566.935079999999</v>
      </c>
    </row>
    <row r="11" spans="1:9" x14ac:dyDescent="0.25">
      <c r="A11" s="34" t="s">
        <v>34</v>
      </c>
      <c r="B11" s="40">
        <v>17380.793009999998</v>
      </c>
      <c r="C11" s="39">
        <v>18457.01859</v>
      </c>
      <c r="D11" s="106">
        <v>97065.746459000002</v>
      </c>
      <c r="E11" s="39">
        <v>99714.91431800001</v>
      </c>
      <c r="F11" s="41">
        <v>3802.22946</v>
      </c>
      <c r="G11" s="41">
        <v>1319.8855800000001</v>
      </c>
      <c r="H11" s="40">
        <v>100867.975919</v>
      </c>
      <c r="I11" s="39">
        <v>101034.79989800001</v>
      </c>
    </row>
    <row r="12" spans="1:9" x14ac:dyDescent="0.25">
      <c r="A12" s="34" t="s">
        <v>35</v>
      </c>
      <c r="B12" s="40">
        <v>67149.884529999996</v>
      </c>
      <c r="C12" s="39">
        <v>70745.059650000025</v>
      </c>
      <c r="D12" s="106">
        <v>34076.836893</v>
      </c>
      <c r="E12" s="39">
        <v>32004.114856</v>
      </c>
      <c r="F12" s="41">
        <v>510.64524</v>
      </c>
      <c r="G12" s="41">
        <v>334.82655999999992</v>
      </c>
      <c r="H12" s="40">
        <v>34587.482132999998</v>
      </c>
      <c r="I12" s="39">
        <v>32338.941416000001</v>
      </c>
    </row>
    <row r="13" spans="1:9" x14ac:dyDescent="0.25">
      <c r="A13" s="34" t="s">
        <v>36</v>
      </c>
      <c r="B13" s="40">
        <v>21379.145379999998</v>
      </c>
      <c r="C13" s="39">
        <v>26377.933539999998</v>
      </c>
      <c r="D13" s="106">
        <v>0.55480999999999991</v>
      </c>
      <c r="E13" s="39">
        <v>187.62751</v>
      </c>
      <c r="F13" s="41">
        <v>230.98654000000002</v>
      </c>
      <c r="G13" s="41">
        <v>173.65908000000002</v>
      </c>
      <c r="H13" s="40">
        <v>231.54135000000002</v>
      </c>
      <c r="I13" s="39">
        <v>361.28659000000005</v>
      </c>
    </row>
    <row r="14" spans="1:9" x14ac:dyDescent="0.25">
      <c r="A14" s="34" t="s">
        <v>37</v>
      </c>
      <c r="B14" s="40">
        <v>24646.466080000002</v>
      </c>
      <c r="C14" s="39">
        <v>20097.048039999998</v>
      </c>
      <c r="D14" s="106">
        <v>1614.19973</v>
      </c>
      <c r="E14" s="39">
        <v>1030.2701499999998</v>
      </c>
      <c r="F14" s="41">
        <v>0</v>
      </c>
      <c r="G14" s="41">
        <v>0</v>
      </c>
      <c r="H14" s="40">
        <v>1614.19973</v>
      </c>
      <c r="I14" s="39">
        <v>1030.2701499999998</v>
      </c>
    </row>
    <row r="15" spans="1:9" x14ac:dyDescent="0.25">
      <c r="A15" s="34" t="s">
        <v>38</v>
      </c>
      <c r="B15" s="40">
        <v>187069.00615999999</v>
      </c>
      <c r="C15" s="39">
        <v>193274.27115000002</v>
      </c>
      <c r="D15" s="106">
        <v>11792.54975</v>
      </c>
      <c r="E15" s="39">
        <v>12999.34532</v>
      </c>
      <c r="F15" s="41">
        <v>19574.285080000001</v>
      </c>
      <c r="G15" s="41">
        <v>19728.631370000003</v>
      </c>
      <c r="H15" s="40">
        <v>31366.83483</v>
      </c>
      <c r="I15" s="39">
        <v>32727.976690000003</v>
      </c>
    </row>
    <row r="16" spans="1:9" x14ac:dyDescent="0.25">
      <c r="A16" s="34" t="s">
        <v>146</v>
      </c>
      <c r="B16" s="40">
        <v>50158.081360000004</v>
      </c>
      <c r="C16" s="39">
        <v>43551.733310000003</v>
      </c>
      <c r="D16" s="106">
        <v>60961.512449999987</v>
      </c>
      <c r="E16" s="39">
        <v>63394.883929999989</v>
      </c>
      <c r="F16" s="41">
        <v>1043.1541199999999</v>
      </c>
      <c r="G16" s="41">
        <v>666.31268999999998</v>
      </c>
      <c r="H16" s="40">
        <v>62004.666569999987</v>
      </c>
      <c r="I16" s="39">
        <v>64061.196619999988</v>
      </c>
    </row>
    <row r="17" spans="1:9" x14ac:dyDescent="0.25">
      <c r="A17" s="34" t="s">
        <v>40</v>
      </c>
      <c r="B17" s="40">
        <v>13990.414719999999</v>
      </c>
      <c r="C17" s="39">
        <v>16011.501470000001</v>
      </c>
      <c r="D17" s="106">
        <v>202.73454999999998</v>
      </c>
      <c r="E17" s="39">
        <v>340.62961999999999</v>
      </c>
      <c r="F17" s="41">
        <v>74.631810000000002</v>
      </c>
      <c r="G17" s="41">
        <v>94.858140000000006</v>
      </c>
      <c r="H17" s="40">
        <v>277.36635999999999</v>
      </c>
      <c r="I17" s="39">
        <v>435.48775999999998</v>
      </c>
    </row>
    <row r="18" spans="1:9" x14ac:dyDescent="0.25">
      <c r="A18" s="34" t="s">
        <v>147</v>
      </c>
      <c r="B18" s="40">
        <v>9.8035200000000007</v>
      </c>
      <c r="C18" s="39">
        <v>198.62439000000001</v>
      </c>
      <c r="D18" s="106">
        <v>0</v>
      </c>
      <c r="E18" s="39">
        <v>38.778390000000002</v>
      </c>
      <c r="F18" s="41">
        <v>0</v>
      </c>
      <c r="G18" s="41">
        <v>0</v>
      </c>
      <c r="H18" s="40">
        <v>0</v>
      </c>
      <c r="I18" s="39">
        <v>38.778390000000002</v>
      </c>
    </row>
    <row r="19" spans="1:9" x14ac:dyDescent="0.25">
      <c r="A19" s="34" t="s">
        <v>42</v>
      </c>
      <c r="B19" s="40">
        <v>331388.80527000001</v>
      </c>
      <c r="C19" s="39">
        <v>294529.82952000003</v>
      </c>
      <c r="D19" s="106">
        <v>79.864530000000002</v>
      </c>
      <c r="E19" s="39">
        <v>28.7</v>
      </c>
      <c r="F19" s="41">
        <v>1117.9168</v>
      </c>
      <c r="G19" s="41">
        <v>790.90459999999996</v>
      </c>
      <c r="H19" s="40">
        <v>1197.78133</v>
      </c>
      <c r="I19" s="39">
        <v>819.6046</v>
      </c>
    </row>
    <row r="20" spans="1:9" x14ac:dyDescent="0.25">
      <c r="A20" s="34" t="s">
        <v>43</v>
      </c>
      <c r="B20" s="40">
        <v>214481.04920000001</v>
      </c>
      <c r="C20" s="39">
        <v>184670.08538999999</v>
      </c>
      <c r="D20" s="106">
        <v>7723.6278619999994</v>
      </c>
      <c r="E20" s="39">
        <v>7448.5111770000003</v>
      </c>
      <c r="F20" s="41">
        <v>1882.0183999999999</v>
      </c>
      <c r="G20" s="41">
        <v>1742.5966700000001</v>
      </c>
      <c r="H20" s="59">
        <v>9605.6462619999984</v>
      </c>
      <c r="I20" s="99">
        <v>9191.1078470000011</v>
      </c>
    </row>
    <row r="21" spans="1:9" ht="15.75" thickBot="1" x14ac:dyDescent="0.3">
      <c r="A21" s="35" t="s">
        <v>25</v>
      </c>
      <c r="B21" s="107">
        <v>1905881.2312659996</v>
      </c>
      <c r="C21" s="61">
        <v>1935364.9986929998</v>
      </c>
      <c r="D21" s="60">
        <v>276990.19998000003</v>
      </c>
      <c r="E21" s="107">
        <v>307846.37258600001</v>
      </c>
      <c r="F21" s="60">
        <v>72819.128790000017</v>
      </c>
      <c r="G21" s="107">
        <v>78008.928979999997</v>
      </c>
      <c r="H21" s="151">
        <v>349809.32877000002</v>
      </c>
      <c r="I21" s="61">
        <v>385855.30156599998</v>
      </c>
    </row>
    <row r="22" spans="1:9" ht="15.75" thickTop="1" x14ac:dyDescent="0.25">
      <c r="A22" s="1" t="s">
        <v>26</v>
      </c>
      <c r="B22" s="10"/>
      <c r="C22" s="10"/>
      <c r="D22" s="10"/>
      <c r="E22" s="10"/>
      <c r="F22" s="10"/>
      <c r="G22" s="10"/>
    </row>
    <row r="23" spans="1:9" x14ac:dyDescent="0.25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48"/>
      <c r="C25" s="48"/>
      <c r="D25" s="48"/>
      <c r="E25" s="48"/>
      <c r="F25" s="48"/>
      <c r="G25" s="48"/>
      <c r="H25" s="48"/>
      <c r="I25" s="48"/>
    </row>
    <row r="26" spans="1:9" x14ac:dyDescent="0.25">
      <c r="B26" s="48"/>
      <c r="C26" s="48"/>
      <c r="D26" s="48"/>
      <c r="E26" s="48"/>
      <c r="F26" s="48"/>
      <c r="G26" s="48"/>
      <c r="H26" s="48"/>
      <c r="I26" s="48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H16" sqref="H16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23" t="s">
        <v>148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x14ac:dyDescent="0.25">
      <c r="A2" s="223" t="s">
        <v>45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x14ac:dyDescent="0.25">
      <c r="A3" s="223" t="s">
        <v>157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3</v>
      </c>
    </row>
    <row r="5" spans="1:11" x14ac:dyDescent="0.25">
      <c r="A5" s="224" t="s">
        <v>4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  <c r="J5" s="225" t="s">
        <v>7</v>
      </c>
      <c r="K5" s="226"/>
    </row>
    <row r="6" spans="1:11" x14ac:dyDescent="0.25">
      <c r="A6" s="224"/>
      <c r="B6" s="224"/>
      <c r="C6" s="224"/>
      <c r="D6" s="224" t="s">
        <v>8</v>
      </c>
      <c r="E6" s="224"/>
      <c r="F6" s="224" t="s">
        <v>9</v>
      </c>
      <c r="G6" s="224"/>
      <c r="H6" s="229" t="s">
        <v>10</v>
      </c>
      <c r="I6" s="230"/>
      <c r="J6" s="233"/>
      <c r="K6" s="234"/>
    </row>
    <row r="7" spans="1:11" x14ac:dyDescent="0.25">
      <c r="A7" s="21"/>
      <c r="B7" s="8" t="s">
        <v>155</v>
      </c>
      <c r="C7" s="23" t="s">
        <v>155</v>
      </c>
      <c r="D7" s="8" t="s">
        <v>155</v>
      </c>
      <c r="E7" s="23" t="s">
        <v>155</v>
      </c>
      <c r="F7" s="8" t="s">
        <v>155</v>
      </c>
      <c r="G7" s="23" t="s">
        <v>155</v>
      </c>
      <c r="H7" s="8" t="s">
        <v>155</v>
      </c>
      <c r="I7" s="23" t="s">
        <v>155</v>
      </c>
      <c r="J7" s="22" t="s">
        <v>155</v>
      </c>
      <c r="K7" s="23" t="s">
        <v>155</v>
      </c>
    </row>
    <row r="8" spans="1:11" x14ac:dyDescent="0.25">
      <c r="A8" s="24"/>
      <c r="B8" s="25">
        <v>2025</v>
      </c>
      <c r="C8" s="26">
        <v>2024</v>
      </c>
      <c r="D8" s="25">
        <v>2025</v>
      </c>
      <c r="E8" s="26">
        <v>2024</v>
      </c>
      <c r="F8" s="25">
        <v>2025</v>
      </c>
      <c r="G8" s="26">
        <v>2024</v>
      </c>
      <c r="H8" s="25">
        <v>2025</v>
      </c>
      <c r="I8" s="26">
        <v>2024</v>
      </c>
      <c r="J8" s="25">
        <v>2025</v>
      </c>
      <c r="K8" s="27">
        <v>2024</v>
      </c>
    </row>
    <row r="9" spans="1:11" x14ac:dyDescent="0.25">
      <c r="A9" s="28" t="s">
        <v>11</v>
      </c>
      <c r="B9" s="41">
        <v>9286.7148200000011</v>
      </c>
      <c r="C9" s="39">
        <v>7280.0394299999998</v>
      </c>
      <c r="D9" s="55">
        <v>52620.524000000005</v>
      </c>
      <c r="E9" s="39">
        <v>53947.810600000004</v>
      </c>
      <c r="F9" s="55">
        <v>0.52271000000000001</v>
      </c>
      <c r="G9" s="55">
        <v>0</v>
      </c>
      <c r="H9" s="62">
        <v>52621.046710000002</v>
      </c>
      <c r="I9" s="47">
        <v>53947.810600000004</v>
      </c>
      <c r="J9" s="40">
        <v>43334.331890000001</v>
      </c>
      <c r="K9" s="39">
        <v>46667.771170000007</v>
      </c>
    </row>
    <row r="10" spans="1:11" x14ac:dyDescent="0.25">
      <c r="A10" s="28" t="s">
        <v>12</v>
      </c>
      <c r="B10" s="41">
        <v>19219.93</v>
      </c>
      <c r="C10" s="39">
        <v>15179.168319999999</v>
      </c>
      <c r="D10" s="55">
        <v>629.0253100000001</v>
      </c>
      <c r="E10" s="39">
        <v>1817.28233</v>
      </c>
      <c r="F10" s="55">
        <v>0</v>
      </c>
      <c r="G10" s="55">
        <v>0.15646000000000002</v>
      </c>
      <c r="H10" s="62">
        <v>629.0253100000001</v>
      </c>
      <c r="I10" s="47">
        <v>1817.4387899999999</v>
      </c>
      <c r="J10" s="49">
        <v>-18590.904689999999</v>
      </c>
      <c r="K10" s="50">
        <v>-13361.729529999999</v>
      </c>
    </row>
    <row r="11" spans="1:11" x14ac:dyDescent="0.25">
      <c r="A11" s="28" t="s">
        <v>13</v>
      </c>
      <c r="B11" s="41">
        <v>58.40256999999999</v>
      </c>
      <c r="C11" s="39">
        <v>353.12652000000003</v>
      </c>
      <c r="D11" s="55">
        <v>275.58865000000003</v>
      </c>
      <c r="E11" s="39">
        <v>163.54991000000001</v>
      </c>
      <c r="F11" s="55">
        <v>1.2546599999999999</v>
      </c>
      <c r="G11" s="55">
        <v>0</v>
      </c>
      <c r="H11" s="62">
        <v>276.84331000000003</v>
      </c>
      <c r="I11" s="47">
        <v>163.54991000000001</v>
      </c>
      <c r="J11" s="49">
        <v>218.44074000000003</v>
      </c>
      <c r="K11" s="50">
        <v>-189.57661000000002</v>
      </c>
    </row>
    <row r="12" spans="1:11" x14ac:dyDescent="0.25">
      <c r="A12" s="28" t="s">
        <v>14</v>
      </c>
      <c r="B12" s="41">
        <v>0</v>
      </c>
      <c r="C12" s="39">
        <v>0</v>
      </c>
      <c r="D12" s="55">
        <v>0</v>
      </c>
      <c r="E12" s="39">
        <v>0</v>
      </c>
      <c r="F12" s="55">
        <v>0</v>
      </c>
      <c r="G12" s="55">
        <v>0</v>
      </c>
      <c r="H12" s="62">
        <v>0</v>
      </c>
      <c r="I12" s="47">
        <v>0</v>
      </c>
      <c r="J12" s="49">
        <v>0</v>
      </c>
      <c r="K12" s="50">
        <v>0</v>
      </c>
    </row>
    <row r="13" spans="1:11" x14ac:dyDescent="0.25">
      <c r="A13" s="28" t="s">
        <v>15</v>
      </c>
      <c r="B13" s="41">
        <v>1.7383599999999999</v>
      </c>
      <c r="C13" s="39">
        <v>0</v>
      </c>
      <c r="D13" s="55">
        <v>2672.9400599999994</v>
      </c>
      <c r="E13" s="39">
        <v>2558.8573999999999</v>
      </c>
      <c r="F13" s="55">
        <v>0</v>
      </c>
      <c r="G13" s="55">
        <v>0</v>
      </c>
      <c r="H13" s="62">
        <v>2672.9400599999994</v>
      </c>
      <c r="I13" s="47">
        <v>2558.8573999999999</v>
      </c>
      <c r="J13" s="49">
        <v>2671.2016999999996</v>
      </c>
      <c r="K13" s="50">
        <v>2558.8573999999999</v>
      </c>
    </row>
    <row r="14" spans="1:11" x14ac:dyDescent="0.25">
      <c r="A14" s="28" t="s">
        <v>16</v>
      </c>
      <c r="B14" s="41">
        <v>11843.2695</v>
      </c>
      <c r="C14" s="39">
        <v>10450.958149999999</v>
      </c>
      <c r="D14" s="55">
        <v>547.65483999999992</v>
      </c>
      <c r="E14" s="39">
        <v>731.26655000000005</v>
      </c>
      <c r="F14" s="55">
        <v>15.490710000000002</v>
      </c>
      <c r="G14" s="55">
        <v>0</v>
      </c>
      <c r="H14" s="62">
        <v>563.14554999999996</v>
      </c>
      <c r="I14" s="47">
        <v>731.26655000000005</v>
      </c>
      <c r="J14" s="49">
        <v>-11280.123950000001</v>
      </c>
      <c r="K14" s="50">
        <v>-9719.6915999999983</v>
      </c>
    </row>
    <row r="15" spans="1:11" x14ac:dyDescent="0.25">
      <c r="A15" s="28" t="s">
        <v>17</v>
      </c>
      <c r="B15" s="41">
        <v>3391.0565000000001</v>
      </c>
      <c r="C15" s="39">
        <v>3892.0574999999999</v>
      </c>
      <c r="D15" s="55">
        <v>4140.3954999999996</v>
      </c>
      <c r="E15" s="39">
        <v>2791.3690799999999</v>
      </c>
      <c r="F15" s="55">
        <v>928.66147999999998</v>
      </c>
      <c r="G15" s="55">
        <v>560.20599000000004</v>
      </c>
      <c r="H15" s="62">
        <v>5069.0569799999994</v>
      </c>
      <c r="I15" s="47">
        <v>3351.5750699999999</v>
      </c>
      <c r="J15" s="49">
        <v>1678.0004799999992</v>
      </c>
      <c r="K15" s="50">
        <v>-540.48243000000002</v>
      </c>
    </row>
    <row r="16" spans="1:11" x14ac:dyDescent="0.25">
      <c r="A16" s="28" t="s">
        <v>18</v>
      </c>
      <c r="B16" s="41">
        <v>3481.9499700000001</v>
      </c>
      <c r="C16" s="39">
        <v>3215.6517800000001</v>
      </c>
      <c r="D16" s="55">
        <v>0</v>
      </c>
      <c r="E16" s="39">
        <v>0</v>
      </c>
      <c r="F16" s="55">
        <v>17.77008</v>
      </c>
      <c r="G16" s="55">
        <v>0.43786000000000003</v>
      </c>
      <c r="H16" s="62">
        <v>17.77008</v>
      </c>
      <c r="I16" s="47">
        <v>0.43786000000000003</v>
      </c>
      <c r="J16" s="49">
        <v>-3464.1798900000003</v>
      </c>
      <c r="K16" s="50">
        <v>-3215.2139200000001</v>
      </c>
    </row>
    <row r="17" spans="1:11" x14ac:dyDescent="0.25">
      <c r="A17" s="28" t="s">
        <v>19</v>
      </c>
      <c r="B17" s="41">
        <v>2553.5887299999999</v>
      </c>
      <c r="C17" s="39">
        <v>3120.6369400000003</v>
      </c>
      <c r="D17" s="55">
        <v>75.384090000000015</v>
      </c>
      <c r="E17" s="39">
        <v>1384.7480600000001</v>
      </c>
      <c r="F17" s="55">
        <v>63.478919999999995</v>
      </c>
      <c r="G17" s="55">
        <v>1.06019</v>
      </c>
      <c r="H17" s="62">
        <v>138.86301</v>
      </c>
      <c r="I17" s="47">
        <v>1385.80825</v>
      </c>
      <c r="J17" s="49">
        <v>-2414.7257199999999</v>
      </c>
      <c r="K17" s="50">
        <v>-1734.8286900000003</v>
      </c>
    </row>
    <row r="18" spans="1:11" x14ac:dyDescent="0.25">
      <c r="A18" s="28" t="s">
        <v>20</v>
      </c>
      <c r="B18" s="41">
        <v>0</v>
      </c>
      <c r="C18" s="39">
        <v>0</v>
      </c>
      <c r="D18" s="55">
        <v>0</v>
      </c>
      <c r="E18" s="39">
        <v>0</v>
      </c>
      <c r="F18" s="55">
        <v>0</v>
      </c>
      <c r="G18" s="55">
        <v>0</v>
      </c>
      <c r="H18" s="62">
        <v>0</v>
      </c>
      <c r="I18" s="47">
        <v>0</v>
      </c>
      <c r="J18" s="49">
        <v>0</v>
      </c>
      <c r="K18" s="50">
        <v>0</v>
      </c>
    </row>
    <row r="19" spans="1:11" x14ac:dyDescent="0.25">
      <c r="A19" s="28" t="s">
        <v>21</v>
      </c>
      <c r="B19" s="41">
        <v>1.0168200000000001</v>
      </c>
      <c r="C19" s="39">
        <v>0</v>
      </c>
      <c r="D19" s="55">
        <v>0</v>
      </c>
      <c r="E19" s="39">
        <v>0</v>
      </c>
      <c r="F19" s="55">
        <v>0</v>
      </c>
      <c r="G19" s="55">
        <v>0</v>
      </c>
      <c r="H19" s="62">
        <v>0</v>
      </c>
      <c r="I19" s="47">
        <v>0</v>
      </c>
      <c r="J19" s="73" t="s">
        <v>22</v>
      </c>
      <c r="K19" s="74" t="s">
        <v>22</v>
      </c>
    </row>
    <row r="20" spans="1:11" x14ac:dyDescent="0.25">
      <c r="A20" s="28" t="s">
        <v>23</v>
      </c>
      <c r="B20" s="41">
        <v>268.55342000000002</v>
      </c>
      <c r="C20" s="39">
        <v>0</v>
      </c>
      <c r="D20" s="55">
        <v>0</v>
      </c>
      <c r="E20" s="39">
        <v>0</v>
      </c>
      <c r="F20" s="55">
        <v>0</v>
      </c>
      <c r="G20" s="55">
        <v>0</v>
      </c>
      <c r="H20" s="62">
        <v>0</v>
      </c>
      <c r="I20" s="47">
        <v>0</v>
      </c>
      <c r="J20" s="49">
        <v>-268.55342000000002</v>
      </c>
      <c r="K20" s="50">
        <v>0</v>
      </c>
    </row>
    <row r="21" spans="1:11" x14ac:dyDescent="0.25">
      <c r="A21" s="28" t="s">
        <v>24</v>
      </c>
      <c r="B21" s="41">
        <v>51.860669999999999</v>
      </c>
      <c r="C21" s="39">
        <v>60.094670000000001</v>
      </c>
      <c r="D21" s="55">
        <v>0</v>
      </c>
      <c r="E21" s="39">
        <v>0</v>
      </c>
      <c r="F21" s="55">
        <v>15.975560000000002</v>
      </c>
      <c r="G21" s="55">
        <v>104.45219</v>
      </c>
      <c r="H21" s="62">
        <v>15.975560000000002</v>
      </c>
      <c r="I21" s="47">
        <v>104.45219</v>
      </c>
      <c r="J21" s="131">
        <v>-35.885109999999997</v>
      </c>
      <c r="K21" s="51">
        <v>44.357520000000001</v>
      </c>
    </row>
    <row r="22" spans="1:11" ht="15.75" thickBot="1" x14ac:dyDescent="0.3">
      <c r="A22" s="2" t="s">
        <v>25</v>
      </c>
      <c r="B22" s="105">
        <v>50158.081359999996</v>
      </c>
      <c r="C22" s="57">
        <v>43551.733310000003</v>
      </c>
      <c r="D22" s="58">
        <v>60961.512450000002</v>
      </c>
      <c r="E22" s="105">
        <v>63394.883930000004</v>
      </c>
      <c r="F22" s="58">
        <v>1043.1541200000001</v>
      </c>
      <c r="G22" s="105">
        <v>666.31269000000009</v>
      </c>
      <c r="H22" s="105">
        <v>62004.666570000001</v>
      </c>
      <c r="I22" s="57">
        <v>64061.19662000001</v>
      </c>
      <c r="J22" s="52">
        <v>11847.60203</v>
      </c>
      <c r="K22" s="52">
        <v>20509.463310000017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28</v>
      </c>
      <c r="E25" s="3"/>
    </row>
    <row r="28" spans="1:11" x14ac:dyDescent="0.25">
      <c r="B28" s="108"/>
      <c r="C28" s="108"/>
      <c r="D28" s="108"/>
      <c r="E28" s="130"/>
      <c r="F28" s="108"/>
      <c r="G28" s="108"/>
      <c r="H28" s="108"/>
      <c r="I28" s="130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workbookViewId="0">
      <selection activeCell="I12" sqref="I12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23" t="s">
        <v>149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5">
      <c r="A2" s="223" t="s">
        <v>150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223" t="s">
        <v>156</v>
      </c>
      <c r="B3" s="223"/>
      <c r="C3" s="223"/>
      <c r="D3" s="223"/>
      <c r="E3" s="223"/>
      <c r="F3" s="223"/>
      <c r="G3" s="223"/>
      <c r="H3" s="223"/>
      <c r="I3" s="223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25">
      <c r="A5" s="224" t="s">
        <v>4</v>
      </c>
      <c r="B5" s="224" t="s">
        <v>5</v>
      </c>
      <c r="C5" s="224"/>
      <c r="D5" s="224" t="s">
        <v>6</v>
      </c>
      <c r="E5" s="224"/>
      <c r="F5" s="224"/>
      <c r="G5" s="224"/>
      <c r="H5" s="224"/>
      <c r="I5" s="224"/>
    </row>
    <row r="6" spans="1:9" x14ac:dyDescent="0.25">
      <c r="A6" s="224"/>
      <c r="B6" s="224"/>
      <c r="C6" s="224"/>
      <c r="D6" s="224" t="s">
        <v>8</v>
      </c>
      <c r="E6" s="224"/>
      <c r="F6" s="224" t="s">
        <v>9</v>
      </c>
      <c r="G6" s="224"/>
      <c r="H6" s="229" t="s">
        <v>10</v>
      </c>
      <c r="I6" s="230"/>
    </row>
    <row r="7" spans="1:9" x14ac:dyDescent="0.25">
      <c r="A7" s="4"/>
      <c r="B7" s="8" t="s">
        <v>155</v>
      </c>
      <c r="C7" s="23" t="s">
        <v>155</v>
      </c>
      <c r="D7" s="8" t="s">
        <v>155</v>
      </c>
      <c r="E7" s="23" t="s">
        <v>155</v>
      </c>
      <c r="F7" s="8" t="s">
        <v>155</v>
      </c>
      <c r="G7" s="23" t="s">
        <v>155</v>
      </c>
      <c r="H7" s="22" t="s">
        <v>155</v>
      </c>
      <c r="I7" s="23" t="s">
        <v>155</v>
      </c>
    </row>
    <row r="8" spans="1:9" x14ac:dyDescent="0.25">
      <c r="A8" s="37"/>
      <c r="B8" s="25">
        <v>2025</v>
      </c>
      <c r="C8" s="26">
        <v>2024</v>
      </c>
      <c r="D8" s="25">
        <v>2025</v>
      </c>
      <c r="E8" s="26">
        <v>2024</v>
      </c>
      <c r="F8" s="25">
        <v>2025</v>
      </c>
      <c r="G8" s="26">
        <v>2024</v>
      </c>
      <c r="H8" s="25">
        <v>2025</v>
      </c>
      <c r="I8" s="27">
        <v>2024</v>
      </c>
    </row>
    <row r="9" spans="1:9" x14ac:dyDescent="0.25">
      <c r="A9" s="19" t="s">
        <v>48</v>
      </c>
      <c r="B9" s="40">
        <v>0</v>
      </c>
      <c r="C9" s="39">
        <v>0.30829000000000001</v>
      </c>
      <c r="D9" s="48">
        <v>1860.9142999999999</v>
      </c>
      <c r="E9" s="47">
        <v>2464.92605</v>
      </c>
      <c r="F9" s="41">
        <v>0</v>
      </c>
      <c r="G9" s="41">
        <v>0</v>
      </c>
      <c r="H9" s="40">
        <v>1860.9142999999999</v>
      </c>
      <c r="I9" s="39">
        <v>2464.92605</v>
      </c>
    </row>
    <row r="10" spans="1:9" x14ac:dyDescent="0.25">
      <c r="A10" s="19" t="s">
        <v>49</v>
      </c>
      <c r="B10" s="40">
        <v>1399.5796399999999</v>
      </c>
      <c r="C10" s="39">
        <v>2454.7661600000001</v>
      </c>
      <c r="D10" s="48">
        <v>4574.8087700000005</v>
      </c>
      <c r="E10" s="47">
        <v>5240.29612</v>
      </c>
      <c r="F10" s="41">
        <v>8.07</v>
      </c>
      <c r="G10" s="41">
        <v>53.854900000000001</v>
      </c>
      <c r="H10" s="40">
        <v>4582.8787700000003</v>
      </c>
      <c r="I10" s="39">
        <v>5294.1510200000002</v>
      </c>
    </row>
    <row r="11" spans="1:9" x14ac:dyDescent="0.25">
      <c r="A11" s="19" t="s">
        <v>50</v>
      </c>
      <c r="B11" s="40">
        <v>0</v>
      </c>
      <c r="C11" s="39">
        <v>74.054059999999993</v>
      </c>
      <c r="D11" s="48">
        <v>2180.09492</v>
      </c>
      <c r="E11" s="47">
        <v>2024.4822000000001</v>
      </c>
      <c r="F11" s="41">
        <v>18.017810000000001</v>
      </c>
      <c r="G11" s="41">
        <v>0</v>
      </c>
      <c r="H11" s="40">
        <v>2198.1127299999998</v>
      </c>
      <c r="I11" s="39">
        <v>2024.4822000000001</v>
      </c>
    </row>
    <row r="12" spans="1:9" x14ac:dyDescent="0.25">
      <c r="A12" s="19" t="s">
        <v>51</v>
      </c>
      <c r="B12" s="40">
        <v>3742.7800999999999</v>
      </c>
      <c r="C12" s="39">
        <v>2947.6164800000001</v>
      </c>
      <c r="D12" s="48">
        <v>1036.96758</v>
      </c>
      <c r="E12" s="47">
        <v>1196.41598</v>
      </c>
      <c r="F12" s="41">
        <v>0</v>
      </c>
      <c r="G12" s="41">
        <v>2.068E-2</v>
      </c>
      <c r="H12" s="40">
        <v>1036.96758</v>
      </c>
      <c r="I12" s="39">
        <v>1196.4366600000001</v>
      </c>
    </row>
    <row r="13" spans="1:9" x14ac:dyDescent="0.25">
      <c r="A13" s="19" t="s">
        <v>52</v>
      </c>
      <c r="B13" s="40">
        <v>409.07145999999995</v>
      </c>
      <c r="C13" s="39">
        <v>205.80790999999999</v>
      </c>
      <c r="D13" s="48">
        <v>4240.1500999999998</v>
      </c>
      <c r="E13" s="47">
        <v>6232.3635600000007</v>
      </c>
      <c r="F13" s="41">
        <v>0</v>
      </c>
      <c r="G13" s="41">
        <v>5.36</v>
      </c>
      <c r="H13" s="40">
        <v>4240.1500999999998</v>
      </c>
      <c r="I13" s="39">
        <v>6237.7235600000004</v>
      </c>
    </row>
    <row r="14" spans="1:9" x14ac:dyDescent="0.25">
      <c r="A14" s="19" t="s">
        <v>53</v>
      </c>
      <c r="B14" s="40">
        <v>2.9072199999999997</v>
      </c>
      <c r="C14" s="39">
        <v>0.94168000000000007</v>
      </c>
      <c r="D14" s="48">
        <v>0</v>
      </c>
      <c r="E14" s="47">
        <v>0</v>
      </c>
      <c r="F14" s="41">
        <v>0</v>
      </c>
      <c r="G14" s="41">
        <v>0</v>
      </c>
      <c r="H14" s="40">
        <v>0</v>
      </c>
      <c r="I14" s="39">
        <v>0</v>
      </c>
    </row>
    <row r="15" spans="1:9" x14ac:dyDescent="0.25">
      <c r="A15" s="19" t="s">
        <v>54</v>
      </c>
      <c r="B15" s="40">
        <v>6366.5407300000006</v>
      </c>
      <c r="C15" s="39">
        <v>5042.8789699999998</v>
      </c>
      <c r="D15" s="48">
        <v>19016.260620000001</v>
      </c>
      <c r="E15" s="47">
        <v>12479.8781</v>
      </c>
      <c r="F15" s="41">
        <v>5.7871800000000002</v>
      </c>
      <c r="G15" s="41">
        <v>40.787860000000002</v>
      </c>
      <c r="H15" s="40">
        <v>19022.0478</v>
      </c>
      <c r="I15" s="39">
        <v>12520.66596</v>
      </c>
    </row>
    <row r="16" spans="1:9" x14ac:dyDescent="0.25">
      <c r="A16" s="19" t="s">
        <v>151</v>
      </c>
      <c r="B16" s="40">
        <v>2059.8113900000003</v>
      </c>
      <c r="C16" s="39">
        <v>1233.60277</v>
      </c>
      <c r="D16" s="48">
        <v>1088.1969999999999</v>
      </c>
      <c r="E16" s="47">
        <v>929.68520000000024</v>
      </c>
      <c r="F16" s="41">
        <v>0</v>
      </c>
      <c r="G16" s="41">
        <v>0</v>
      </c>
      <c r="H16" s="40">
        <v>1088.1969999999999</v>
      </c>
      <c r="I16" s="39">
        <v>929.68520000000024</v>
      </c>
    </row>
    <row r="17" spans="1:9" x14ac:dyDescent="0.25">
      <c r="A17" s="19" t="s">
        <v>152</v>
      </c>
      <c r="B17" s="40">
        <v>4434.5066200000001</v>
      </c>
      <c r="C17" s="39">
        <v>3433.2229500000003</v>
      </c>
      <c r="D17" s="48">
        <v>2225.8810199999998</v>
      </c>
      <c r="E17" s="47">
        <v>1706.9831600000002</v>
      </c>
      <c r="F17" s="41">
        <v>443.93518</v>
      </c>
      <c r="G17" s="41">
        <v>560.18530999999996</v>
      </c>
      <c r="H17" s="40">
        <v>2669.8161999999998</v>
      </c>
      <c r="I17" s="39">
        <v>2267.1684700000001</v>
      </c>
    </row>
    <row r="18" spans="1:9" x14ac:dyDescent="0.25">
      <c r="A18" s="19" t="s">
        <v>57</v>
      </c>
      <c r="B18" s="40">
        <v>0.19012000000000001</v>
      </c>
      <c r="C18" s="39">
        <v>0.79544999999999999</v>
      </c>
      <c r="D18" s="48">
        <v>0</v>
      </c>
      <c r="E18" s="47">
        <v>0</v>
      </c>
      <c r="F18" s="41">
        <v>0</v>
      </c>
      <c r="G18" s="41">
        <v>0</v>
      </c>
      <c r="H18" s="40">
        <v>0</v>
      </c>
      <c r="I18" s="39">
        <v>0</v>
      </c>
    </row>
    <row r="19" spans="1:9" x14ac:dyDescent="0.25">
      <c r="A19" s="19" t="s">
        <v>153</v>
      </c>
      <c r="B19" s="40">
        <v>326.98354999999998</v>
      </c>
      <c r="C19" s="39">
        <v>385.70340999999996</v>
      </c>
      <c r="D19" s="48">
        <v>2797.8124600000001</v>
      </c>
      <c r="E19" s="47">
        <v>6453.5090299999993</v>
      </c>
      <c r="F19" s="41">
        <v>1.00875</v>
      </c>
      <c r="G19" s="41">
        <v>0</v>
      </c>
      <c r="H19" s="40">
        <v>2798.8212100000001</v>
      </c>
      <c r="I19" s="39">
        <v>6453.5090299999993</v>
      </c>
    </row>
    <row r="20" spans="1:9" x14ac:dyDescent="0.25">
      <c r="A20" s="19" t="s">
        <v>59</v>
      </c>
      <c r="B20" s="40">
        <v>31401.208050000001</v>
      </c>
      <c r="C20" s="39">
        <v>27772.035179999999</v>
      </c>
      <c r="D20" s="48">
        <v>19238.988259999998</v>
      </c>
      <c r="E20" s="47">
        <v>22045.096140000001</v>
      </c>
      <c r="F20" s="41">
        <v>566.33519999999999</v>
      </c>
      <c r="G20" s="41">
        <v>0.10188</v>
      </c>
      <c r="H20" s="40">
        <v>19805.32346</v>
      </c>
      <c r="I20" s="39">
        <v>22045.19802</v>
      </c>
    </row>
    <row r="21" spans="1:9" x14ac:dyDescent="0.25">
      <c r="A21" s="118" t="s">
        <v>60</v>
      </c>
      <c r="B21" s="40">
        <v>14.50248</v>
      </c>
      <c r="C21" s="39">
        <v>0</v>
      </c>
      <c r="D21" s="48">
        <v>1222.3389399999999</v>
      </c>
      <c r="E21" s="47">
        <v>1066.4338500000001</v>
      </c>
      <c r="F21" s="41">
        <v>0</v>
      </c>
      <c r="G21" s="41">
        <v>5.0437500000000002</v>
      </c>
      <c r="H21" s="40">
        <v>1222.3389399999999</v>
      </c>
      <c r="I21" s="39">
        <v>1071.4776000000002</v>
      </c>
    </row>
    <row r="22" spans="1:9" x14ac:dyDescent="0.25">
      <c r="A22" s="119" t="s">
        <v>61</v>
      </c>
      <c r="B22" s="40">
        <v>0</v>
      </c>
      <c r="C22" s="39">
        <v>0</v>
      </c>
      <c r="D22" s="48">
        <v>1479.0984800000001</v>
      </c>
      <c r="E22" s="47">
        <v>1554.8145399999999</v>
      </c>
      <c r="F22" s="41">
        <v>0</v>
      </c>
      <c r="G22" s="41">
        <v>0.95831</v>
      </c>
      <c r="H22" s="59">
        <v>1479.0984800000001</v>
      </c>
      <c r="I22" s="99">
        <v>1555.7728499999998</v>
      </c>
    </row>
    <row r="23" spans="1:9" ht="15.75" thickBot="1" x14ac:dyDescent="0.3">
      <c r="A23" s="109" t="s">
        <v>10</v>
      </c>
      <c r="B23" s="56">
        <v>50158.081360000004</v>
      </c>
      <c r="C23" s="105">
        <v>43551.733309999996</v>
      </c>
      <c r="D23" s="56">
        <v>60961.512450000002</v>
      </c>
      <c r="E23" s="105">
        <v>63394.883929999996</v>
      </c>
      <c r="F23" s="56">
        <v>1043.1541200000001</v>
      </c>
      <c r="G23" s="105">
        <v>666.31269000000009</v>
      </c>
      <c r="H23" s="105">
        <v>62004.666570000009</v>
      </c>
      <c r="I23" s="57">
        <v>64061.196619999995</v>
      </c>
    </row>
    <row r="24" spans="1:9" ht="15.75" thickTop="1" x14ac:dyDescent="0.25">
      <c r="A24" s="1" t="s">
        <v>26</v>
      </c>
      <c r="B24" s="10"/>
      <c r="C24" s="10"/>
      <c r="D24" s="10"/>
      <c r="E24" s="10"/>
      <c r="F24" s="10"/>
      <c r="G24" s="10"/>
    </row>
    <row r="25" spans="1:9" x14ac:dyDescent="0.25">
      <c r="A25" s="1" t="s">
        <v>154</v>
      </c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53"/>
      <c r="C26" s="53"/>
      <c r="D26" s="53"/>
      <c r="E26" s="53"/>
      <c r="F26" s="53"/>
      <c r="G26" s="53"/>
      <c r="H26" s="53"/>
      <c r="I26" s="53"/>
    </row>
    <row r="27" spans="1:9" x14ac:dyDescent="0.25">
      <c r="B27" s="55"/>
      <c r="C27" s="55"/>
      <c r="D27" s="55"/>
      <c r="E27" s="55"/>
      <c r="F27" s="55"/>
      <c r="G27" s="55"/>
      <c r="H27" s="55"/>
      <c r="I27" s="55"/>
    </row>
    <row r="28" spans="1:9" x14ac:dyDescent="0.25">
      <c r="B28" s="55"/>
      <c r="C28" s="55"/>
      <c r="D28" s="55"/>
      <c r="E28" s="55"/>
      <c r="F28" s="55"/>
      <c r="G28" s="55"/>
      <c r="H28" s="55"/>
      <c r="I28" s="55"/>
    </row>
    <row r="29" spans="1:9" x14ac:dyDescent="0.25">
      <c r="B29" s="108"/>
      <c r="C29" s="108"/>
      <c r="D29" s="108"/>
      <c r="E29" s="108"/>
      <c r="F29" s="108"/>
      <c r="G29" s="108"/>
      <c r="H29" s="108"/>
      <c r="I29" s="108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E121-2B29-423A-88CB-6BAD37EDCA6D}">
  <dimension ref="A1:Q37"/>
  <sheetViews>
    <sheetView topLeftCell="C1" zoomScaleNormal="100" workbookViewId="0">
      <selection activeCell="K18" sqref="K18"/>
    </sheetView>
  </sheetViews>
  <sheetFormatPr defaultRowHeight="15" x14ac:dyDescent="0.25"/>
  <cols>
    <col min="1" max="1" width="24.7109375" bestFit="1" customWidth="1"/>
    <col min="2" max="2" width="12.140625" bestFit="1" customWidth="1"/>
    <col min="3" max="3" width="12.42578125" bestFit="1" customWidth="1"/>
    <col min="4" max="12" width="12.42578125" customWidth="1"/>
    <col min="13" max="14" width="10.85546875" bestFit="1" customWidth="1"/>
    <col min="15" max="16" width="12.42578125" customWidth="1"/>
    <col min="17" max="17" width="15" bestFit="1" customWidth="1"/>
  </cols>
  <sheetData>
    <row r="1" spans="1:16" x14ac:dyDescent="0.25">
      <c r="A1" s="223" t="s">
        <v>158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6" x14ac:dyDescent="0.25">
      <c r="A2" s="223" t="s">
        <v>159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 x14ac:dyDescent="0.25">
      <c r="P3" s="12" t="s">
        <v>3</v>
      </c>
    </row>
    <row r="4" spans="1:16" x14ac:dyDescent="0.25">
      <c r="A4" s="246" t="s">
        <v>160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</row>
    <row r="5" spans="1:16" x14ac:dyDescent="0.25">
      <c r="A5" s="140"/>
      <c r="B5" s="70" t="s">
        <v>161</v>
      </c>
      <c r="C5" s="70" t="s">
        <v>161</v>
      </c>
      <c r="D5" s="70" t="s">
        <v>161</v>
      </c>
      <c r="E5" s="70" t="s">
        <v>161</v>
      </c>
      <c r="F5" s="70" t="s">
        <v>161</v>
      </c>
      <c r="G5" s="70" t="s">
        <v>161</v>
      </c>
      <c r="H5" s="70" t="s">
        <v>161</v>
      </c>
      <c r="I5" s="70" t="s">
        <v>161</v>
      </c>
      <c r="J5" s="70" t="s">
        <v>161</v>
      </c>
      <c r="K5" s="70" t="s">
        <v>161</v>
      </c>
      <c r="L5" s="70" t="s">
        <v>161</v>
      </c>
      <c r="M5" s="229" t="s">
        <v>64</v>
      </c>
      <c r="N5" s="235"/>
      <c r="O5" s="231" t="s">
        <v>89</v>
      </c>
      <c r="P5" s="236"/>
    </row>
    <row r="6" spans="1:16" x14ac:dyDescent="0.25">
      <c r="A6" s="141"/>
      <c r="B6" s="18">
        <v>2014</v>
      </c>
      <c r="C6" s="18">
        <v>2015</v>
      </c>
      <c r="D6" s="88">
        <v>2016</v>
      </c>
      <c r="E6" s="88">
        <v>2017</v>
      </c>
      <c r="F6" s="88">
        <v>2018</v>
      </c>
      <c r="G6" s="88">
        <v>2019</v>
      </c>
      <c r="H6" s="88">
        <v>2020</v>
      </c>
      <c r="I6" s="88">
        <v>2021</v>
      </c>
      <c r="J6" s="88">
        <v>2022</v>
      </c>
      <c r="K6" s="88">
        <v>2023</v>
      </c>
      <c r="L6" s="88">
        <v>2024</v>
      </c>
      <c r="M6" s="88">
        <v>2025</v>
      </c>
      <c r="N6" s="18">
        <v>2024</v>
      </c>
      <c r="O6" s="88">
        <v>2025</v>
      </c>
      <c r="P6" s="88">
        <v>2024</v>
      </c>
    </row>
    <row r="7" spans="1:16" x14ac:dyDescent="0.25">
      <c r="A7" s="122" t="s">
        <v>162</v>
      </c>
      <c r="B7" s="120"/>
      <c r="C7" s="120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0"/>
      <c r="O7" s="121"/>
      <c r="P7" s="102"/>
    </row>
    <row r="8" spans="1:16" x14ac:dyDescent="0.25">
      <c r="A8" s="121" t="s">
        <v>163</v>
      </c>
      <c r="B8" s="40">
        <v>196240.83806000004</v>
      </c>
      <c r="C8" s="40">
        <v>200072.14102000001</v>
      </c>
      <c r="D8" s="126">
        <v>206160.23540999999</v>
      </c>
      <c r="E8" s="126">
        <v>194176.52497</v>
      </c>
      <c r="F8" s="126">
        <v>202286.20810999995</v>
      </c>
      <c r="G8" s="126">
        <v>213879.05224000002</v>
      </c>
      <c r="H8" s="126">
        <v>231345.02662000002</v>
      </c>
      <c r="I8" s="126">
        <v>252686.79015999998</v>
      </c>
      <c r="J8" s="126">
        <v>275464.83944999997</v>
      </c>
      <c r="K8" s="126">
        <v>292298.54242000001</v>
      </c>
      <c r="L8" s="126">
        <v>314264.33901</v>
      </c>
      <c r="M8" s="125">
        <v>26095.917980000002</v>
      </c>
      <c r="N8" s="40">
        <v>28833.050930000001</v>
      </c>
      <c r="O8" s="126">
        <v>220821.44582999998</v>
      </c>
      <c r="P8" s="103">
        <v>211666.73780999999</v>
      </c>
    </row>
    <row r="9" spans="1:16" x14ac:dyDescent="0.25">
      <c r="A9" s="121" t="s">
        <v>164</v>
      </c>
      <c r="B9" s="40">
        <v>16144.92287</v>
      </c>
      <c r="C9" s="40">
        <v>24285.541849999998</v>
      </c>
      <c r="D9" s="126">
        <v>19291.477310000002</v>
      </c>
      <c r="E9" s="126">
        <v>19566.927179999999</v>
      </c>
      <c r="F9" s="126">
        <v>15538.166399999998</v>
      </c>
      <c r="G9" s="126">
        <v>14887.251079999998</v>
      </c>
      <c r="H9" s="126">
        <v>7930.594149999999</v>
      </c>
      <c r="I9" s="126">
        <v>14211.45084</v>
      </c>
      <c r="J9" s="126">
        <v>21548.080100000003</v>
      </c>
      <c r="K9" s="126">
        <v>21670.63622</v>
      </c>
      <c r="L9" s="126">
        <v>34856.728390000004</v>
      </c>
      <c r="M9" s="125">
        <v>2712.5196900000001</v>
      </c>
      <c r="N9" s="40">
        <v>3226.1740600000003</v>
      </c>
      <c r="O9" s="126">
        <v>23933.646770000003</v>
      </c>
      <c r="P9" s="103">
        <v>24310.93276</v>
      </c>
    </row>
    <row r="10" spans="1:16" x14ac:dyDescent="0.25">
      <c r="A10" s="121" t="s">
        <v>165</v>
      </c>
      <c r="B10" s="40">
        <v>44459.602599999998</v>
      </c>
      <c r="C10" s="40">
        <v>53819.808269999994</v>
      </c>
      <c r="D10" s="126">
        <v>59646.54767</v>
      </c>
      <c r="E10" s="126">
        <v>56271.549940000004</v>
      </c>
      <c r="F10" s="126">
        <v>56476.08913</v>
      </c>
      <c r="G10" s="126">
        <v>60778.507310000008</v>
      </c>
      <c r="H10" s="126">
        <v>42276.694960000008</v>
      </c>
      <c r="I10" s="126">
        <v>57148.869049999994</v>
      </c>
      <c r="J10" s="126">
        <v>78675.766329999999</v>
      </c>
      <c r="K10" s="126">
        <v>81561.050889999999</v>
      </c>
      <c r="L10" s="126">
        <v>85638.764810000008</v>
      </c>
      <c r="M10" s="125">
        <v>6596.3747800000001</v>
      </c>
      <c r="N10" s="40">
        <v>6721.8822300000002</v>
      </c>
      <c r="O10" s="126">
        <v>49690.32834</v>
      </c>
      <c r="P10" s="103">
        <v>50759.767670000001</v>
      </c>
    </row>
    <row r="11" spans="1:16" x14ac:dyDescent="0.25">
      <c r="A11" s="121" t="s">
        <v>166</v>
      </c>
      <c r="B11" s="40">
        <v>52262.522950000006</v>
      </c>
      <c r="C11" s="40">
        <v>59225.810139999994</v>
      </c>
      <c r="D11" s="126">
        <v>70054.621009999988</v>
      </c>
      <c r="E11" s="126">
        <v>61863.310170000004</v>
      </c>
      <c r="F11" s="126">
        <v>55356.990980000002</v>
      </c>
      <c r="G11" s="126">
        <v>58775.42628</v>
      </c>
      <c r="H11" s="126">
        <v>49344.350109999999</v>
      </c>
      <c r="I11" s="126">
        <v>69458.021960000013</v>
      </c>
      <c r="J11" s="126">
        <v>88129.715089999998</v>
      </c>
      <c r="K11" s="126">
        <v>88903.629790000006</v>
      </c>
      <c r="L11" s="126">
        <v>88947.052830000015</v>
      </c>
      <c r="M11" s="125">
        <v>7067.1493399999999</v>
      </c>
      <c r="N11" s="40">
        <v>7120.2123099999999</v>
      </c>
      <c r="O11" s="126">
        <v>56814.679469999995</v>
      </c>
      <c r="P11" s="103">
        <v>54022.831750000005</v>
      </c>
    </row>
    <row r="12" spans="1:16" x14ac:dyDescent="0.25">
      <c r="A12" s="121" t="s">
        <v>167</v>
      </c>
      <c r="B12" s="40">
        <v>106878.86018</v>
      </c>
      <c r="C12" s="40">
        <v>111848.82524999999</v>
      </c>
      <c r="D12" s="126">
        <v>105221.55821999999</v>
      </c>
      <c r="E12" s="126">
        <v>112292.60452999998</v>
      </c>
      <c r="F12" s="126">
        <v>100161.96803</v>
      </c>
      <c r="G12" s="126">
        <v>99533.517559999993</v>
      </c>
      <c r="H12" s="126">
        <v>102219.44537999999</v>
      </c>
      <c r="I12" s="126">
        <v>111500.20022</v>
      </c>
      <c r="J12" s="126">
        <v>134581.11168999999</v>
      </c>
      <c r="K12" s="126">
        <v>134993.84459999998</v>
      </c>
      <c r="L12" s="126">
        <v>138750.86414000002</v>
      </c>
      <c r="M12" s="125">
        <v>12023.609109999999</v>
      </c>
      <c r="N12" s="40">
        <v>10200.41792</v>
      </c>
      <c r="O12" s="126">
        <v>90912.938859999995</v>
      </c>
      <c r="P12" s="103">
        <v>90259.995620000002</v>
      </c>
    </row>
    <row r="13" spans="1:16" x14ac:dyDescent="0.25">
      <c r="A13" s="122" t="s">
        <v>168</v>
      </c>
      <c r="B13" s="40"/>
      <c r="C13" s="40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v>0</v>
      </c>
      <c r="L13" s="126">
        <v>0</v>
      </c>
      <c r="M13" s="125">
        <v>0</v>
      </c>
      <c r="N13" s="40">
        <v>0</v>
      </c>
      <c r="O13" s="126">
        <v>0</v>
      </c>
      <c r="P13" s="103">
        <v>0</v>
      </c>
    </row>
    <row r="14" spans="1:16" x14ac:dyDescent="0.25">
      <c r="A14" s="121" t="s">
        <v>169</v>
      </c>
      <c r="B14" s="40">
        <v>28029.370600000006</v>
      </c>
      <c r="C14" s="40">
        <v>28325.455109999995</v>
      </c>
      <c r="D14" s="126">
        <v>28074.390959999997</v>
      </c>
      <c r="E14" s="126">
        <v>26235.193310000002</v>
      </c>
      <c r="F14" s="126">
        <v>23659.874149999996</v>
      </c>
      <c r="G14" s="126">
        <v>26055.389489999998</v>
      </c>
      <c r="H14" s="126">
        <v>23379.337889999999</v>
      </c>
      <c r="I14" s="126">
        <v>24107.117439999995</v>
      </c>
      <c r="J14" s="126">
        <v>32531.77648</v>
      </c>
      <c r="K14" s="126">
        <v>31025.584979999996</v>
      </c>
      <c r="L14" s="126">
        <v>41880.825469999996</v>
      </c>
      <c r="M14" s="125">
        <v>4110.2355299999999</v>
      </c>
      <c r="N14" s="40">
        <v>2686.4538499999999</v>
      </c>
      <c r="O14" s="126">
        <v>26937.692560000003</v>
      </c>
      <c r="P14" s="103">
        <v>27871.223790000004</v>
      </c>
    </row>
    <row r="15" spans="1:16" x14ac:dyDescent="0.25">
      <c r="A15" s="121" t="s">
        <v>170</v>
      </c>
      <c r="B15" s="40">
        <v>190886.45339200005</v>
      </c>
      <c r="C15" s="40">
        <v>136155.70309899998</v>
      </c>
      <c r="D15" s="126">
        <v>117215.55665599999</v>
      </c>
      <c r="E15" s="126">
        <v>138222.14233700003</v>
      </c>
      <c r="F15" s="126">
        <v>177748.043191</v>
      </c>
      <c r="G15" s="126">
        <v>191999.11169399996</v>
      </c>
      <c r="H15" s="126">
        <v>101924.92757</v>
      </c>
      <c r="I15" s="126">
        <v>164680.50038799999</v>
      </c>
      <c r="J15" s="126">
        <v>277855.47021500004</v>
      </c>
      <c r="K15" s="126">
        <v>242005.79093100003</v>
      </c>
      <c r="L15" s="126">
        <v>265538.52216000005</v>
      </c>
      <c r="M15" s="125">
        <v>23622.263445000001</v>
      </c>
      <c r="N15" s="40">
        <v>16768.248460999999</v>
      </c>
      <c r="O15" s="126">
        <v>180665.34165300001</v>
      </c>
      <c r="P15" s="103">
        <v>194131.29727500002</v>
      </c>
    </row>
    <row r="16" spans="1:16" x14ac:dyDescent="0.25">
      <c r="A16" s="121" t="s">
        <v>171</v>
      </c>
      <c r="B16" s="40">
        <v>89375.256900000008</v>
      </c>
      <c r="C16" s="40">
        <v>128560.52549</v>
      </c>
      <c r="D16" s="126">
        <v>127439.34248000001</v>
      </c>
      <c r="E16" s="126">
        <v>101905.75096999999</v>
      </c>
      <c r="F16" s="126">
        <v>100381.43902000001</v>
      </c>
      <c r="G16" s="126">
        <v>107838.32055000002</v>
      </c>
      <c r="H16" s="126">
        <v>96075.250599999999</v>
      </c>
      <c r="I16" s="126">
        <v>114538.14385000001</v>
      </c>
      <c r="J16" s="126">
        <v>150489.24614999999</v>
      </c>
      <c r="K16" s="126">
        <v>152243.60665999999</v>
      </c>
      <c r="L16" s="126">
        <v>190520.74782000002</v>
      </c>
      <c r="M16" s="125">
        <v>12340.41265</v>
      </c>
      <c r="N16" s="40">
        <v>13996.78478</v>
      </c>
      <c r="O16" s="126">
        <v>113541.32709999999</v>
      </c>
      <c r="P16" s="103">
        <v>133081.37088000003</v>
      </c>
    </row>
    <row r="17" spans="1:17" x14ac:dyDescent="0.25">
      <c r="A17" s="121" t="s">
        <v>172</v>
      </c>
      <c r="B17" s="40">
        <v>393726.19579000003</v>
      </c>
      <c r="C17" s="40">
        <v>425584.46733299998</v>
      </c>
      <c r="D17" s="126">
        <v>427705.35384000005</v>
      </c>
      <c r="E17" s="126">
        <v>422884.06046999997</v>
      </c>
      <c r="F17" s="126">
        <v>429253.28115999995</v>
      </c>
      <c r="G17" s="126">
        <v>448800.03227999998</v>
      </c>
      <c r="H17" s="126">
        <v>384531.86793000007</v>
      </c>
      <c r="I17" s="126">
        <v>565885.56737000006</v>
      </c>
      <c r="J17" s="126">
        <v>685534.52497000003</v>
      </c>
      <c r="K17" s="126">
        <v>659471.29893000005</v>
      </c>
      <c r="L17" s="126">
        <v>690743.47644000011</v>
      </c>
      <c r="M17" s="125">
        <v>54354.621859999999</v>
      </c>
      <c r="N17" s="40">
        <v>58846.026829999995</v>
      </c>
      <c r="O17" s="126">
        <v>465587.51910999999</v>
      </c>
      <c r="P17" s="103">
        <v>458123.44238999998</v>
      </c>
    </row>
    <row r="18" spans="1:17" x14ac:dyDescent="0.25">
      <c r="A18" s="122" t="s">
        <v>173</v>
      </c>
      <c r="B18" s="40"/>
      <c r="C18" s="40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5">
        <v>0</v>
      </c>
      <c r="N18" s="40">
        <v>0</v>
      </c>
      <c r="O18" s="126">
        <v>0</v>
      </c>
      <c r="P18" s="103">
        <v>0</v>
      </c>
    </row>
    <row r="19" spans="1:17" x14ac:dyDescent="0.25">
      <c r="A19" s="121" t="s">
        <v>174</v>
      </c>
      <c r="B19" s="40">
        <v>57183.142899999999</v>
      </c>
      <c r="C19" s="40">
        <v>58294.847269999991</v>
      </c>
      <c r="D19" s="126">
        <v>62883.88276</v>
      </c>
      <c r="E19" s="126">
        <v>44920.951669999995</v>
      </c>
      <c r="F19" s="126">
        <v>59738.224729999987</v>
      </c>
      <c r="G19" s="126">
        <v>52993.710049999994</v>
      </c>
      <c r="H19" s="126">
        <v>39337.084069999997</v>
      </c>
      <c r="I19" s="126">
        <v>43066.050820000011</v>
      </c>
      <c r="J19" s="126">
        <v>67443.760399999985</v>
      </c>
      <c r="K19" s="126">
        <v>83818.930470000007</v>
      </c>
      <c r="L19" s="126">
        <v>101034.38883999999</v>
      </c>
      <c r="M19" s="125">
        <v>8661.0153499999997</v>
      </c>
      <c r="N19" s="40">
        <v>5818.0588899999993</v>
      </c>
      <c r="O19" s="126">
        <v>60371.909960000012</v>
      </c>
      <c r="P19" s="103">
        <v>60174.194999999992</v>
      </c>
    </row>
    <row r="20" spans="1:17" x14ac:dyDescent="0.25">
      <c r="A20" s="121" t="s">
        <v>175</v>
      </c>
      <c r="B20" s="40">
        <v>161115.94738999999</v>
      </c>
      <c r="C20" s="40">
        <v>208001.49368000004</v>
      </c>
      <c r="D20" s="126">
        <v>210269.80723999997</v>
      </c>
      <c r="E20" s="126">
        <v>184391.79668</v>
      </c>
      <c r="F20" s="126">
        <v>190156.94456999993</v>
      </c>
      <c r="G20" s="126">
        <v>197328.48298</v>
      </c>
      <c r="H20" s="126">
        <v>165537.33769999997</v>
      </c>
      <c r="I20" s="126">
        <v>236486.88625000004</v>
      </c>
      <c r="J20" s="126">
        <v>286725.29774000001</v>
      </c>
      <c r="K20" s="126">
        <v>289565.21316000004</v>
      </c>
      <c r="L20" s="126">
        <v>372824.16292000009</v>
      </c>
      <c r="M20" s="125">
        <v>30176.854059999998</v>
      </c>
      <c r="N20" s="40">
        <v>24845.237719999997</v>
      </c>
      <c r="O20" s="126">
        <v>239433.03549999997</v>
      </c>
      <c r="P20" s="103">
        <v>252779.89503000001</v>
      </c>
    </row>
    <row r="21" spans="1:17" x14ac:dyDescent="0.25">
      <c r="A21" s="122" t="s">
        <v>176</v>
      </c>
      <c r="B21" s="40"/>
      <c r="C21" s="40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5">
        <v>0</v>
      </c>
      <c r="N21" s="40">
        <v>0</v>
      </c>
      <c r="O21" s="126">
        <v>0</v>
      </c>
      <c r="P21" s="103">
        <v>0</v>
      </c>
    </row>
    <row r="22" spans="1:17" x14ac:dyDescent="0.25">
      <c r="A22" s="121" t="s">
        <v>177</v>
      </c>
      <c r="B22" s="40">
        <v>30772.703739999997</v>
      </c>
      <c r="C22" s="40">
        <v>32011.590929999998</v>
      </c>
      <c r="D22" s="126">
        <v>42320.505789999988</v>
      </c>
      <c r="E22" s="126">
        <v>31001.523410000002</v>
      </c>
      <c r="F22" s="126">
        <v>31548.505950000002</v>
      </c>
      <c r="G22" s="126">
        <v>30308.29867</v>
      </c>
      <c r="H22" s="126">
        <v>19464.467430000001</v>
      </c>
      <c r="I22" s="126">
        <v>21043.052950000005</v>
      </c>
      <c r="J22" s="126">
        <v>36934.960970000007</v>
      </c>
      <c r="K22" s="126">
        <v>41384.137529999993</v>
      </c>
      <c r="L22" s="126">
        <v>43072.849780000004</v>
      </c>
      <c r="M22" s="125">
        <v>3226.8718599999997</v>
      </c>
      <c r="N22" s="40">
        <v>3347.1783999999998</v>
      </c>
      <c r="O22" s="126">
        <v>34932.311070000003</v>
      </c>
      <c r="P22" s="103">
        <v>26386.586969999997</v>
      </c>
    </row>
    <row r="23" spans="1:17" x14ac:dyDescent="0.25">
      <c r="A23" s="121" t="s">
        <v>178</v>
      </c>
      <c r="B23" s="40">
        <v>103632.35143900001</v>
      </c>
      <c r="C23" s="40">
        <v>83747.273136000003</v>
      </c>
      <c r="D23" s="126">
        <v>69943.850868000009</v>
      </c>
      <c r="E23" s="126">
        <v>83161.893990000011</v>
      </c>
      <c r="F23" s="126">
        <v>103838.03556800001</v>
      </c>
      <c r="G23" s="126">
        <v>102149.705229</v>
      </c>
      <c r="H23" s="126">
        <v>58494.559109000002</v>
      </c>
      <c r="I23" s="126">
        <v>102995.01762299999</v>
      </c>
      <c r="J23" s="126">
        <v>170378.09262900002</v>
      </c>
      <c r="K23" s="126">
        <v>147600.17998100002</v>
      </c>
      <c r="L23" s="126">
        <v>145561.59333999999</v>
      </c>
      <c r="M23" s="125">
        <v>8739.5102399999996</v>
      </c>
      <c r="N23" s="40">
        <v>7982.4837699999998</v>
      </c>
      <c r="O23" s="126">
        <v>81895.985925000001</v>
      </c>
      <c r="P23" s="103">
        <v>103304.53603800001</v>
      </c>
    </row>
    <row r="24" spans="1:17" x14ac:dyDescent="0.25">
      <c r="A24" s="121" t="s">
        <v>179</v>
      </c>
      <c r="B24" s="40">
        <v>115153.41984999999</v>
      </c>
      <c r="C24" s="40">
        <v>115828.01093999999</v>
      </c>
      <c r="D24" s="126">
        <v>45348.733919999991</v>
      </c>
      <c r="E24" s="126">
        <v>41113.186319999993</v>
      </c>
      <c r="F24" s="126">
        <v>38808.033940000008</v>
      </c>
      <c r="G24" s="126">
        <v>31868.956090000003</v>
      </c>
      <c r="H24" s="126">
        <v>30340.031420000007</v>
      </c>
      <c r="I24" s="126">
        <v>34828.48199</v>
      </c>
      <c r="J24" s="126">
        <v>47953.68475</v>
      </c>
      <c r="K24" s="126">
        <v>39035.70061</v>
      </c>
      <c r="L24" s="126">
        <v>33625.631870000005</v>
      </c>
      <c r="M24" s="125">
        <v>2762.5463600000003</v>
      </c>
      <c r="N24" s="40">
        <v>2461.1664000000005</v>
      </c>
      <c r="O24" s="126">
        <v>19798.70292</v>
      </c>
      <c r="P24" s="103">
        <v>23501.54636</v>
      </c>
    </row>
    <row r="25" spans="1:17" x14ac:dyDescent="0.25">
      <c r="A25" s="121" t="s">
        <v>180</v>
      </c>
      <c r="B25" s="40">
        <v>327084.58573999995</v>
      </c>
      <c r="C25" s="40">
        <v>317120.40213</v>
      </c>
      <c r="D25" s="126">
        <v>305484.31921000005</v>
      </c>
      <c r="E25" s="126">
        <v>307243.37514999998</v>
      </c>
      <c r="F25" s="126">
        <v>323993.86695999996</v>
      </c>
      <c r="G25" s="126">
        <v>329875.54960999999</v>
      </c>
      <c r="H25" s="126">
        <v>217747.62307</v>
      </c>
      <c r="I25" s="126">
        <v>302261.52108999999</v>
      </c>
      <c r="J25" s="126">
        <v>433402.20033999992</v>
      </c>
      <c r="K25" s="126">
        <v>369557.99129000003</v>
      </c>
      <c r="L25" s="126">
        <v>355958.98525999993</v>
      </c>
      <c r="M25" s="125">
        <v>50352.049160000002</v>
      </c>
      <c r="N25" s="40">
        <v>26025.08467</v>
      </c>
      <c r="O25" s="126">
        <v>237433.84372999999</v>
      </c>
      <c r="P25" s="103">
        <v>220742.94643000001</v>
      </c>
    </row>
    <row r="26" spans="1:17" x14ac:dyDescent="0.25">
      <c r="A26" s="121" t="s">
        <v>181</v>
      </c>
      <c r="B26" s="40">
        <v>6511.8448000000008</v>
      </c>
      <c r="C26" s="40">
        <v>5039.4235099999996</v>
      </c>
      <c r="D26" s="126">
        <v>3918.5222199999998</v>
      </c>
      <c r="E26" s="126">
        <v>3512.9611900000009</v>
      </c>
      <c r="F26" s="126">
        <v>4082.0174299999999</v>
      </c>
      <c r="G26" s="126">
        <v>3169.6308929999996</v>
      </c>
      <c r="H26" s="126">
        <v>2165.47885</v>
      </c>
      <c r="I26" s="126">
        <v>3804.5464900000002</v>
      </c>
      <c r="J26" s="126">
        <v>3738.2453600000003</v>
      </c>
      <c r="K26" s="126">
        <v>3353.87138</v>
      </c>
      <c r="L26" s="126">
        <v>3675.9822899999995</v>
      </c>
      <c r="M26" s="125">
        <v>383.87761999999998</v>
      </c>
      <c r="N26" s="40">
        <v>253.64863</v>
      </c>
      <c r="O26" s="126">
        <v>2241.77196</v>
      </c>
      <c r="P26" s="103">
        <v>2408.1270199999994</v>
      </c>
    </row>
    <row r="27" spans="1:17" x14ac:dyDescent="0.25">
      <c r="A27" s="121" t="s">
        <v>182</v>
      </c>
      <c r="B27" s="40">
        <v>5339.3640700000014</v>
      </c>
      <c r="C27" s="40">
        <v>4571.4848900000006</v>
      </c>
      <c r="D27" s="126">
        <v>4553.3782899999987</v>
      </c>
      <c r="E27" s="126">
        <v>3005.2100399999995</v>
      </c>
      <c r="F27" s="126">
        <v>2452.3394199999993</v>
      </c>
      <c r="G27" s="126">
        <v>1567.5258199999998</v>
      </c>
      <c r="H27" s="126">
        <v>2081.01487</v>
      </c>
      <c r="I27" s="126">
        <v>2473.9238300000002</v>
      </c>
      <c r="J27" s="126">
        <v>3602.3222600000008</v>
      </c>
      <c r="K27" s="126">
        <v>3223.8876500000006</v>
      </c>
      <c r="L27" s="126">
        <v>2224.0876500000004</v>
      </c>
      <c r="M27" s="125">
        <v>112.72261</v>
      </c>
      <c r="N27" s="40">
        <v>117.27808</v>
      </c>
      <c r="O27" s="126">
        <v>868.75050999999985</v>
      </c>
      <c r="P27" s="103">
        <v>1839.5659000000001</v>
      </c>
    </row>
    <row r="28" spans="1:17" x14ac:dyDescent="0.25">
      <c r="A28" s="122" t="s">
        <v>183</v>
      </c>
      <c r="B28" s="66">
        <v>1924797.3832710006</v>
      </c>
      <c r="C28" s="142">
        <v>1992492.8040480001</v>
      </c>
      <c r="D28" s="143">
        <v>1905532.0838540001</v>
      </c>
      <c r="E28" s="143">
        <v>1831768.962327</v>
      </c>
      <c r="F28" s="143">
        <v>1915480.028739</v>
      </c>
      <c r="G28" s="143">
        <v>1971808.4678259999</v>
      </c>
      <c r="H28" s="143">
        <v>1574195.0917290002</v>
      </c>
      <c r="I28" s="143">
        <v>2121176.1423210003</v>
      </c>
      <c r="J28" s="143">
        <v>2794989.0949239996</v>
      </c>
      <c r="K28" s="129">
        <v>2681713.8974919994</v>
      </c>
      <c r="L28" s="129">
        <v>2909119.0030200006</v>
      </c>
      <c r="M28" s="64">
        <v>253338.55164500003</v>
      </c>
      <c r="N28" s="66">
        <v>219249.38793100003</v>
      </c>
      <c r="O28" s="129">
        <v>1905881.2312680001</v>
      </c>
      <c r="P28" s="148">
        <v>1935364.9986930003</v>
      </c>
    </row>
    <row r="29" spans="1:17" x14ac:dyDescent="0.25">
      <c r="A29" s="122"/>
      <c r="B29" s="71"/>
      <c r="C29" s="71"/>
      <c r="D29" s="126"/>
      <c r="E29" s="126"/>
      <c r="F29" s="126"/>
      <c r="G29" s="126"/>
      <c r="H29" s="126"/>
      <c r="I29" s="126"/>
      <c r="J29" s="126"/>
      <c r="K29" s="126"/>
      <c r="L29" s="126"/>
      <c r="M29" s="89"/>
      <c r="N29" s="11"/>
      <c r="O29" s="126"/>
      <c r="P29" s="103"/>
    </row>
    <row r="30" spans="1:17" x14ac:dyDescent="0.25">
      <c r="A30" s="122" t="s">
        <v>184</v>
      </c>
      <c r="B30" s="64">
        <v>716862.98412600008</v>
      </c>
      <c r="C30" s="65">
        <v>627952.19683300005</v>
      </c>
      <c r="D30" s="64">
        <v>492095.91574000003</v>
      </c>
      <c r="E30" s="64">
        <v>555169.90573200001</v>
      </c>
      <c r="F30" s="64">
        <v>481878.22059000004</v>
      </c>
      <c r="G30" s="64">
        <v>491802.45471700007</v>
      </c>
      <c r="H30" s="64">
        <v>425556.32705399999</v>
      </c>
      <c r="I30" s="64">
        <v>527218.59440699988</v>
      </c>
      <c r="J30" s="64">
        <v>589391.22684699995</v>
      </c>
      <c r="K30" s="64">
        <v>507675.19198900001</v>
      </c>
      <c r="L30" s="64">
        <v>569944.0966109999</v>
      </c>
      <c r="M30" s="128">
        <v>33392.160627000005</v>
      </c>
      <c r="N30" s="128">
        <v>50079.727299999999</v>
      </c>
      <c r="O30" s="128">
        <v>349809.32877100003</v>
      </c>
      <c r="P30" s="128">
        <v>385855.30156599998</v>
      </c>
      <c r="Q30" s="68"/>
    </row>
    <row r="31" spans="1:17" x14ac:dyDescent="0.25">
      <c r="A31" s="122"/>
      <c r="B31" s="76"/>
      <c r="C31" s="11"/>
      <c r="D31" s="129"/>
      <c r="E31" s="129"/>
      <c r="F31" s="129"/>
      <c r="G31" s="129"/>
      <c r="H31" s="129"/>
      <c r="I31" s="129"/>
      <c r="J31" s="129"/>
      <c r="K31" s="129"/>
      <c r="L31" s="129"/>
      <c r="M31" s="122"/>
      <c r="N31" s="11"/>
      <c r="O31" s="117"/>
      <c r="P31" s="104"/>
      <c r="Q31" s="68"/>
    </row>
    <row r="32" spans="1:17" x14ac:dyDescent="0.25">
      <c r="A32" s="123" t="s">
        <v>185</v>
      </c>
      <c r="B32" s="67">
        <v>-902324.91461500048</v>
      </c>
      <c r="C32" s="67">
        <v>-1068714.1374049999</v>
      </c>
      <c r="D32" s="127">
        <v>-1134254.393164</v>
      </c>
      <c r="E32" s="127">
        <v>-1008073.1331249999</v>
      </c>
      <c r="F32" s="127">
        <v>-1134777.5778589998</v>
      </c>
      <c r="G32" s="127">
        <v>-1170139.0887189999</v>
      </c>
      <c r="H32" s="127">
        <v>-947607.50302500022</v>
      </c>
      <c r="I32" s="127">
        <v>-1314385.0638340006</v>
      </c>
      <c r="J32" s="127">
        <v>-1801307.8750969996</v>
      </c>
      <c r="K32" s="127">
        <v>-1833592.9215729996</v>
      </c>
      <c r="L32" s="127">
        <v>-2013589.3572890006</v>
      </c>
      <c r="M32" s="127">
        <v>-171346.78270800004</v>
      </c>
      <c r="N32" s="127">
        <v>-144634.61727100002</v>
      </c>
      <c r="O32" s="67">
        <v>-1337700.8519669999</v>
      </c>
      <c r="P32" s="127">
        <v>-1348411.9800670005</v>
      </c>
      <c r="Q32" s="68"/>
    </row>
    <row r="33" spans="1:16" x14ac:dyDescent="0.25">
      <c r="A33" s="1" t="s">
        <v>26</v>
      </c>
    </row>
    <row r="34" spans="1:16" x14ac:dyDescent="0.25">
      <c r="A34" s="1" t="s">
        <v>27</v>
      </c>
      <c r="O34" s="144"/>
      <c r="P34" s="144"/>
    </row>
    <row r="35" spans="1:16" x14ac:dyDescent="0.25">
      <c r="A35" s="1" t="s">
        <v>186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7" spans="1:16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</sheetData>
  <mergeCells count="5">
    <mergeCell ref="A1:P1"/>
    <mergeCell ref="A2:P2"/>
    <mergeCell ref="A4:P4"/>
    <mergeCell ref="M5:N5"/>
    <mergeCell ref="O5:P5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64ED-D521-49B4-9AD9-5D0F428B5F69}">
  <sheetPr>
    <pageSetUpPr fitToPage="1"/>
  </sheetPr>
  <dimension ref="A1:AJ36"/>
  <sheetViews>
    <sheetView tabSelected="1" zoomScaleNormal="100" workbookViewId="0">
      <selection activeCell="AI16" sqref="AI16"/>
    </sheetView>
  </sheetViews>
  <sheetFormatPr defaultRowHeight="15" x14ac:dyDescent="0.25"/>
  <cols>
    <col min="1" max="1" width="28.42578125" customWidth="1"/>
    <col min="2" max="4" width="11.5703125" bestFit="1" customWidth="1"/>
    <col min="5" max="5" width="10.85546875" bestFit="1" customWidth="1"/>
    <col min="6" max="7" width="11.5703125" bestFit="1" customWidth="1"/>
    <col min="8" max="8" width="11.5703125" customWidth="1"/>
    <col min="9" max="9" width="10.85546875" bestFit="1" customWidth="1"/>
    <col min="10" max="19" width="11.5703125" bestFit="1" customWidth="1"/>
    <col min="20" max="23" width="11.5703125" customWidth="1"/>
    <col min="24" max="24" width="12.28515625" customWidth="1"/>
    <col min="25" max="26" width="11.5703125" customWidth="1"/>
    <col min="27" max="27" width="11.5703125" bestFit="1" customWidth="1"/>
    <col min="28" max="32" width="12.28515625" bestFit="1" customWidth="1"/>
    <col min="33" max="36" width="12.28515625" customWidth="1"/>
  </cols>
  <sheetData>
    <row r="1" spans="1:36" x14ac:dyDescent="0.25">
      <c r="A1" s="223" t="s">
        <v>187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2" spans="1:36" x14ac:dyDescent="0.25">
      <c r="A2" s="223" t="s">
        <v>188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36" x14ac:dyDescent="0.25">
      <c r="A3" s="8"/>
      <c r="B3" s="12"/>
      <c r="C3" s="12"/>
      <c r="G3" s="12"/>
      <c r="N3" s="12"/>
      <c r="O3" s="12"/>
      <c r="R3" s="12"/>
      <c r="T3" s="12"/>
      <c r="U3" s="12"/>
      <c r="V3" s="12"/>
      <c r="X3" s="12"/>
      <c r="AG3" s="12"/>
      <c r="AH3" s="12"/>
      <c r="AI3" s="12"/>
      <c r="AJ3" s="12" t="s">
        <v>3</v>
      </c>
    </row>
    <row r="4" spans="1:36" x14ac:dyDescent="0.25">
      <c r="A4" s="246" t="s">
        <v>160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16"/>
      <c r="AH4" s="216"/>
      <c r="AI4" s="216"/>
      <c r="AJ4" s="216"/>
    </row>
    <row r="5" spans="1:36" x14ac:dyDescent="0.25">
      <c r="A5" s="248"/>
      <c r="B5" s="238" t="s">
        <v>189</v>
      </c>
      <c r="C5" s="238" t="s">
        <v>190</v>
      </c>
      <c r="D5" s="238" t="s">
        <v>191</v>
      </c>
      <c r="E5" s="238" t="s">
        <v>192</v>
      </c>
      <c r="F5" s="238" t="s">
        <v>189</v>
      </c>
      <c r="G5" s="238" t="s">
        <v>190</v>
      </c>
      <c r="H5" s="238" t="s">
        <v>191</v>
      </c>
      <c r="I5" s="238" t="s">
        <v>192</v>
      </c>
      <c r="J5" s="238" t="s">
        <v>189</v>
      </c>
      <c r="K5" s="238" t="s">
        <v>190</v>
      </c>
      <c r="L5" s="238" t="s">
        <v>191</v>
      </c>
      <c r="M5" s="238" t="s">
        <v>192</v>
      </c>
      <c r="N5" s="238" t="s">
        <v>189</v>
      </c>
      <c r="O5" s="238" t="s">
        <v>190</v>
      </c>
      <c r="P5" s="238" t="s">
        <v>191</v>
      </c>
      <c r="Q5" s="238" t="s">
        <v>192</v>
      </c>
      <c r="R5" s="238" t="s">
        <v>189</v>
      </c>
      <c r="S5" s="238" t="s">
        <v>190</v>
      </c>
      <c r="T5" s="238" t="s">
        <v>191</v>
      </c>
      <c r="U5" s="238" t="s">
        <v>192</v>
      </c>
      <c r="V5" s="238" t="s">
        <v>189</v>
      </c>
      <c r="W5" s="238" t="s">
        <v>190</v>
      </c>
      <c r="X5" s="238" t="s">
        <v>191</v>
      </c>
      <c r="Y5" s="238" t="s">
        <v>192</v>
      </c>
      <c r="Z5" s="238" t="s">
        <v>189</v>
      </c>
      <c r="AA5" s="238" t="s">
        <v>190</v>
      </c>
      <c r="AB5" s="238" t="s">
        <v>191</v>
      </c>
      <c r="AC5" s="238" t="s">
        <v>192</v>
      </c>
      <c r="AD5" s="238" t="s">
        <v>189</v>
      </c>
      <c r="AE5" s="238" t="s">
        <v>190</v>
      </c>
      <c r="AF5" s="238" t="s">
        <v>191</v>
      </c>
      <c r="AG5" s="238" t="s">
        <v>192</v>
      </c>
      <c r="AH5" s="238" t="s">
        <v>189</v>
      </c>
      <c r="AI5" s="238" t="s">
        <v>190</v>
      </c>
      <c r="AJ5" s="238" t="s">
        <v>191</v>
      </c>
    </row>
    <row r="6" spans="1:36" x14ac:dyDescent="0.25">
      <c r="A6" s="249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</row>
    <row r="7" spans="1:36" x14ac:dyDescent="0.25">
      <c r="A7" s="122"/>
      <c r="B7" s="124">
        <v>2017</v>
      </c>
      <c r="C7" s="124">
        <v>2017</v>
      </c>
      <c r="D7" s="124">
        <v>2017</v>
      </c>
      <c r="E7" s="124">
        <v>2017</v>
      </c>
      <c r="F7" s="124">
        <v>2018</v>
      </c>
      <c r="G7" s="124">
        <v>2018</v>
      </c>
      <c r="H7" s="124">
        <v>2018</v>
      </c>
      <c r="I7" s="124">
        <v>2018</v>
      </c>
      <c r="J7" s="124">
        <v>2019</v>
      </c>
      <c r="K7" s="124">
        <v>2019</v>
      </c>
      <c r="L7" s="124">
        <v>2019</v>
      </c>
      <c r="M7" s="124">
        <v>2019</v>
      </c>
      <c r="N7" s="124">
        <v>2020</v>
      </c>
      <c r="O7" s="124">
        <v>2020</v>
      </c>
      <c r="P7" s="124">
        <v>2020</v>
      </c>
      <c r="Q7" s="124">
        <v>2020</v>
      </c>
      <c r="R7" s="124">
        <v>2021</v>
      </c>
      <c r="S7" s="124">
        <v>2021</v>
      </c>
      <c r="T7" s="124">
        <v>2021</v>
      </c>
      <c r="U7" s="124">
        <v>2021</v>
      </c>
      <c r="V7" s="124">
        <v>2022</v>
      </c>
      <c r="W7" s="124">
        <v>2022</v>
      </c>
      <c r="X7" s="124">
        <v>2022</v>
      </c>
      <c r="Y7" s="124">
        <v>2022</v>
      </c>
      <c r="Z7" s="124">
        <v>2023</v>
      </c>
      <c r="AA7" s="124">
        <v>2023</v>
      </c>
      <c r="AB7" s="124">
        <v>2023</v>
      </c>
      <c r="AC7" s="124">
        <v>2023</v>
      </c>
      <c r="AD7" s="124">
        <v>2024</v>
      </c>
      <c r="AE7" s="124">
        <v>2024</v>
      </c>
      <c r="AF7" s="124">
        <v>2024</v>
      </c>
      <c r="AG7" s="124">
        <v>2024</v>
      </c>
      <c r="AH7" s="124">
        <v>2025</v>
      </c>
      <c r="AI7" s="124">
        <v>2025</v>
      </c>
      <c r="AJ7" s="124">
        <v>2025</v>
      </c>
    </row>
    <row r="8" spans="1:36" x14ac:dyDescent="0.25">
      <c r="A8" s="122" t="s">
        <v>162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</row>
    <row r="9" spans="1:36" x14ac:dyDescent="0.25">
      <c r="A9" s="121" t="s">
        <v>193</v>
      </c>
      <c r="B9" s="126">
        <v>45351.150249999999</v>
      </c>
      <c r="C9" s="126">
        <v>51879.526079999996</v>
      </c>
      <c r="D9" s="126">
        <v>43474.434890000004</v>
      </c>
      <c r="E9" s="126">
        <v>53471.413749999992</v>
      </c>
      <c r="F9" s="126">
        <v>44695.24525</v>
      </c>
      <c r="G9" s="126">
        <v>52804.49295</v>
      </c>
      <c r="H9" s="126">
        <v>50982.235000000001</v>
      </c>
      <c r="I9" s="126">
        <v>53804.234909999999</v>
      </c>
      <c r="J9" s="126">
        <v>47756.106850000004</v>
      </c>
      <c r="K9" s="126">
        <v>54500.242800000007</v>
      </c>
      <c r="L9" s="126">
        <v>53715.591220000002</v>
      </c>
      <c r="M9" s="126">
        <v>57907.111370000006</v>
      </c>
      <c r="N9" s="126">
        <v>54761.18507</v>
      </c>
      <c r="O9" s="126">
        <v>51343.301039999998</v>
      </c>
      <c r="P9" s="126">
        <v>56936.67884</v>
      </c>
      <c r="Q9" s="126">
        <v>68303.861669999998</v>
      </c>
      <c r="R9" s="126">
        <v>64258.534379999997</v>
      </c>
      <c r="S9" s="126">
        <v>72455.847909999997</v>
      </c>
      <c r="T9" s="103">
        <v>56786.031950000004</v>
      </c>
      <c r="U9" s="126">
        <v>59186.375919999999</v>
      </c>
      <c r="V9" s="126">
        <v>62004.50088</v>
      </c>
      <c r="W9" s="126">
        <v>68950.797250000003</v>
      </c>
      <c r="X9" s="126">
        <v>65964.148990000002</v>
      </c>
      <c r="Y9" s="126">
        <v>78545.392330000002</v>
      </c>
      <c r="Z9" s="126">
        <v>71345.979069999987</v>
      </c>
      <c r="AA9" s="126">
        <v>77521.623090000008</v>
      </c>
      <c r="AB9" s="126">
        <v>69515.473859999998</v>
      </c>
      <c r="AC9" s="126">
        <v>73915.466400000005</v>
      </c>
      <c r="AD9" s="126">
        <v>71455.471579999998</v>
      </c>
      <c r="AE9" s="126">
        <v>85449.330140000005</v>
      </c>
      <c r="AF9" s="211">
        <v>75673.969590000008</v>
      </c>
      <c r="AG9" s="211">
        <v>81685.5677</v>
      </c>
      <c r="AH9" s="211">
        <v>90279.964200000002</v>
      </c>
      <c r="AI9" s="211">
        <v>69853.171270000006</v>
      </c>
      <c r="AJ9" s="211">
        <v>60688.310359999996</v>
      </c>
    </row>
    <row r="10" spans="1:36" x14ac:dyDescent="0.25">
      <c r="A10" s="121" t="s">
        <v>194</v>
      </c>
      <c r="B10" s="126">
        <v>3547.7959800000003</v>
      </c>
      <c r="C10" s="126">
        <v>4316.3157499999998</v>
      </c>
      <c r="D10" s="126">
        <v>2689.2722300000005</v>
      </c>
      <c r="E10" s="126">
        <v>9013.5432200000014</v>
      </c>
      <c r="F10" s="126">
        <v>4052.52468</v>
      </c>
      <c r="G10" s="126">
        <v>3746.9919199999999</v>
      </c>
      <c r="H10" s="126">
        <v>4944.7302199999995</v>
      </c>
      <c r="I10" s="126">
        <v>2793.9195800000002</v>
      </c>
      <c r="J10" s="126">
        <v>3370.0130899999999</v>
      </c>
      <c r="K10" s="126">
        <v>3075.5935499999996</v>
      </c>
      <c r="L10" s="126">
        <v>3099.0689299999999</v>
      </c>
      <c r="M10" s="126">
        <v>5342.5755099999997</v>
      </c>
      <c r="N10" s="126">
        <v>2822.7149299999996</v>
      </c>
      <c r="O10" s="126">
        <v>2116.1705299999999</v>
      </c>
      <c r="P10" s="126">
        <v>1191.8131600000002</v>
      </c>
      <c r="Q10" s="126">
        <v>1799.89553</v>
      </c>
      <c r="R10" s="126">
        <v>2754.5980099999997</v>
      </c>
      <c r="S10" s="126">
        <v>3659.06873</v>
      </c>
      <c r="T10" s="103">
        <v>2678.8577999999998</v>
      </c>
      <c r="U10" s="126">
        <v>5118.926300000001</v>
      </c>
      <c r="V10" s="126">
        <v>5497.9580500000011</v>
      </c>
      <c r="W10" s="126">
        <v>5899.2989900000002</v>
      </c>
      <c r="X10" s="126">
        <v>4831.5515400000004</v>
      </c>
      <c r="Y10" s="126">
        <v>5319.2715199999993</v>
      </c>
      <c r="Z10" s="126">
        <v>5667.4544699999997</v>
      </c>
      <c r="AA10" s="126">
        <v>3688.5273899999997</v>
      </c>
      <c r="AB10" s="126">
        <v>5369.5067099999997</v>
      </c>
      <c r="AC10" s="126">
        <v>6945.1476500000008</v>
      </c>
      <c r="AD10" s="126">
        <v>7025.0490199999995</v>
      </c>
      <c r="AE10" s="126">
        <v>11056.346810000001</v>
      </c>
      <c r="AF10" s="211">
        <v>8393.7512199999983</v>
      </c>
      <c r="AG10" s="211">
        <v>8381.5813400000006</v>
      </c>
      <c r="AH10" s="211">
        <v>9620.0327800000014</v>
      </c>
      <c r="AI10" s="211">
        <v>8222.7163700000001</v>
      </c>
      <c r="AJ10" s="211">
        <v>6090.8976199999997</v>
      </c>
    </row>
    <row r="11" spans="1:36" x14ac:dyDescent="0.25">
      <c r="A11" s="121" t="s">
        <v>195</v>
      </c>
      <c r="B11" s="126">
        <v>11857.744309999998</v>
      </c>
      <c r="C11" s="126">
        <v>11784.9946</v>
      </c>
      <c r="D11" s="126">
        <v>14458.287370000002</v>
      </c>
      <c r="E11" s="126">
        <v>18170.523659999999</v>
      </c>
      <c r="F11" s="126">
        <v>13432.832339999999</v>
      </c>
      <c r="G11" s="126">
        <v>14186.292589999999</v>
      </c>
      <c r="H11" s="126">
        <v>13307.624620000001</v>
      </c>
      <c r="I11" s="126">
        <v>15549.339579999998</v>
      </c>
      <c r="J11" s="126">
        <v>11542.06601</v>
      </c>
      <c r="K11" s="126">
        <v>12843.552</v>
      </c>
      <c r="L11" s="126">
        <v>16719.195030000003</v>
      </c>
      <c r="M11" s="126">
        <v>19673.69427</v>
      </c>
      <c r="N11" s="126">
        <v>12228.612859999999</v>
      </c>
      <c r="O11" s="126">
        <v>7273.6871700000002</v>
      </c>
      <c r="P11" s="126">
        <v>8835.2270100000005</v>
      </c>
      <c r="Q11" s="126">
        <v>13939.167919999998</v>
      </c>
      <c r="R11" s="126">
        <v>12752.64575</v>
      </c>
      <c r="S11" s="126">
        <v>11716.048260000001</v>
      </c>
      <c r="T11" s="103">
        <v>12712.909509999999</v>
      </c>
      <c r="U11" s="126">
        <v>19967.265530000001</v>
      </c>
      <c r="V11" s="126">
        <v>15143.12933</v>
      </c>
      <c r="W11" s="126">
        <v>19478.669530000003</v>
      </c>
      <c r="X11" s="126">
        <v>17628.563160000002</v>
      </c>
      <c r="Y11" s="126">
        <v>26425.404310000002</v>
      </c>
      <c r="Z11" s="126">
        <v>17061.360980000001</v>
      </c>
      <c r="AA11" s="126">
        <v>19391.223810000003</v>
      </c>
      <c r="AB11" s="126">
        <v>22640.046859999999</v>
      </c>
      <c r="AC11" s="126">
        <v>22468.419239999999</v>
      </c>
      <c r="AD11" s="126">
        <v>15907.06774</v>
      </c>
      <c r="AE11" s="126">
        <v>21812.351559999999</v>
      </c>
      <c r="AF11" s="211">
        <v>22593.208600000002</v>
      </c>
      <c r="AG11" s="211">
        <v>25326.136909999997</v>
      </c>
      <c r="AH11" s="211">
        <v>17311.020700000001</v>
      </c>
      <c r="AI11" s="211">
        <v>18962.12888</v>
      </c>
      <c r="AJ11" s="211">
        <v>13417.178760000003</v>
      </c>
    </row>
    <row r="12" spans="1:36" x14ac:dyDescent="0.25">
      <c r="A12" s="121" t="s">
        <v>196</v>
      </c>
      <c r="B12" s="126">
        <v>14819.982099999999</v>
      </c>
      <c r="C12" s="126">
        <v>15728.30373</v>
      </c>
      <c r="D12" s="126">
        <v>14008.590320000001</v>
      </c>
      <c r="E12" s="126">
        <v>17306.434020000001</v>
      </c>
      <c r="F12" s="126">
        <v>12659.860919999999</v>
      </c>
      <c r="G12" s="126">
        <v>14183.838949999999</v>
      </c>
      <c r="H12" s="126">
        <v>13344.302589999999</v>
      </c>
      <c r="I12" s="126">
        <v>15168.988519999999</v>
      </c>
      <c r="J12" s="126">
        <v>12915.125610000001</v>
      </c>
      <c r="K12" s="126">
        <v>15292.375399999999</v>
      </c>
      <c r="L12" s="126">
        <v>14358.084480000001</v>
      </c>
      <c r="M12" s="126">
        <v>16209.840789999998</v>
      </c>
      <c r="N12" s="126">
        <v>12788.75836</v>
      </c>
      <c r="O12" s="126">
        <v>8960.7763300000006</v>
      </c>
      <c r="P12" s="126">
        <v>12124.479459999999</v>
      </c>
      <c r="Q12" s="126">
        <v>15470.33596</v>
      </c>
      <c r="R12" s="126">
        <v>14297.288329999999</v>
      </c>
      <c r="S12" s="126">
        <v>14263.819219999999</v>
      </c>
      <c r="T12" s="103">
        <v>15983.814130000002</v>
      </c>
      <c r="U12" s="126">
        <v>24913.100280000002</v>
      </c>
      <c r="V12" s="126">
        <v>18440.667679999999</v>
      </c>
      <c r="W12" s="126">
        <v>22161.59965</v>
      </c>
      <c r="X12" s="126">
        <v>19399.974240000003</v>
      </c>
      <c r="Y12" s="126">
        <v>28127.47352</v>
      </c>
      <c r="Z12" s="126">
        <v>19515.22957</v>
      </c>
      <c r="AA12" s="126">
        <v>21553.867569999999</v>
      </c>
      <c r="AB12" s="126">
        <v>21422.691179999998</v>
      </c>
      <c r="AC12" s="126">
        <v>26411.841469999999</v>
      </c>
      <c r="AD12" s="126">
        <v>19484.828420000002</v>
      </c>
      <c r="AE12" s="126">
        <v>20840.665239999998</v>
      </c>
      <c r="AF12" s="211">
        <v>20904.77188</v>
      </c>
      <c r="AG12" s="211">
        <v>27716.78729</v>
      </c>
      <c r="AH12" s="211">
        <v>19996.775530000003</v>
      </c>
      <c r="AI12" s="211">
        <v>21225.809079999999</v>
      </c>
      <c r="AJ12" s="211">
        <v>15592.094859999999</v>
      </c>
    </row>
    <row r="13" spans="1:36" x14ac:dyDescent="0.25">
      <c r="A13" s="121" t="s">
        <v>197</v>
      </c>
      <c r="B13" s="126">
        <v>26470.154579999999</v>
      </c>
      <c r="C13" s="126">
        <v>30032.701369999999</v>
      </c>
      <c r="D13" s="126">
        <v>28778.206560000002</v>
      </c>
      <c r="E13" s="126">
        <v>27011.542020000001</v>
      </c>
      <c r="F13" s="126">
        <v>22821.27564</v>
      </c>
      <c r="G13" s="126">
        <v>25873.219580000001</v>
      </c>
      <c r="H13" s="126">
        <v>27947.681949999998</v>
      </c>
      <c r="I13" s="126">
        <v>23519.790860000001</v>
      </c>
      <c r="J13" s="126">
        <v>20868.225930000001</v>
      </c>
      <c r="K13" s="126">
        <v>26958.54464</v>
      </c>
      <c r="L13" s="126">
        <v>25248.360699999997</v>
      </c>
      <c r="M13" s="126">
        <v>26458.386289999999</v>
      </c>
      <c r="N13" s="126">
        <v>23439.844280000001</v>
      </c>
      <c r="O13" s="126">
        <v>20426.517899999999</v>
      </c>
      <c r="P13" s="126">
        <v>31190.676909999995</v>
      </c>
      <c r="Q13" s="126">
        <v>27162.406289999999</v>
      </c>
      <c r="R13" s="126">
        <v>26193.973999999998</v>
      </c>
      <c r="S13" s="126">
        <v>24816.783789999998</v>
      </c>
      <c r="T13" s="103">
        <v>27670.029649999997</v>
      </c>
      <c r="U13" s="126">
        <v>32819.412779999999</v>
      </c>
      <c r="V13" s="126">
        <v>28541.928509999998</v>
      </c>
      <c r="W13" s="126">
        <v>31837.780629999994</v>
      </c>
      <c r="X13" s="126">
        <v>31638.53068</v>
      </c>
      <c r="Y13" s="126">
        <v>42562.871870000003</v>
      </c>
      <c r="Z13" s="126">
        <v>30324.288829999998</v>
      </c>
      <c r="AA13" s="126">
        <v>31399.339700000004</v>
      </c>
      <c r="AB13" s="126">
        <v>37058.821900000003</v>
      </c>
      <c r="AC13" s="126">
        <v>36211.39417</v>
      </c>
      <c r="AD13" s="126">
        <v>32786.577749999997</v>
      </c>
      <c r="AE13" s="126">
        <v>35296.036229999998</v>
      </c>
      <c r="AF13" s="211">
        <v>33752.014230000001</v>
      </c>
      <c r="AG13" s="211">
        <v>36916.235930000003</v>
      </c>
      <c r="AH13" s="211">
        <v>34902.36995</v>
      </c>
      <c r="AI13" s="211">
        <v>31873.511079999997</v>
      </c>
      <c r="AJ13" s="211">
        <v>24137.057829999998</v>
      </c>
    </row>
    <row r="14" spans="1:36" x14ac:dyDescent="0.25">
      <c r="A14" s="122" t="s">
        <v>168</v>
      </c>
      <c r="B14" s="126"/>
      <c r="C14" s="126"/>
      <c r="D14" s="126">
        <v>0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  <c r="P14" s="126">
        <v>0</v>
      </c>
      <c r="Q14" s="126">
        <v>0</v>
      </c>
      <c r="R14" s="126">
        <v>0</v>
      </c>
      <c r="S14" s="126">
        <v>0</v>
      </c>
      <c r="T14" s="103">
        <v>0</v>
      </c>
      <c r="U14" s="126">
        <v>0</v>
      </c>
      <c r="V14" s="126">
        <v>0</v>
      </c>
      <c r="W14" s="126">
        <v>0</v>
      </c>
      <c r="X14" s="126">
        <v>0</v>
      </c>
      <c r="Y14" s="126">
        <v>0</v>
      </c>
      <c r="Z14" s="126">
        <v>0</v>
      </c>
      <c r="AA14" s="126">
        <v>0</v>
      </c>
      <c r="AB14" s="126">
        <v>0</v>
      </c>
      <c r="AC14" s="126">
        <v>0</v>
      </c>
      <c r="AD14" s="126">
        <v>0</v>
      </c>
      <c r="AE14" s="126">
        <v>0</v>
      </c>
      <c r="AF14" s="211">
        <v>0</v>
      </c>
      <c r="AG14" s="211">
        <v>0</v>
      </c>
      <c r="AH14" s="211">
        <v>0</v>
      </c>
      <c r="AI14" s="211">
        <v>0</v>
      </c>
      <c r="AJ14" s="211">
        <v>0</v>
      </c>
    </row>
    <row r="15" spans="1:36" x14ac:dyDescent="0.25">
      <c r="A15" s="121" t="s">
        <v>198</v>
      </c>
      <c r="B15" s="126">
        <v>7683.3420299999989</v>
      </c>
      <c r="C15" s="126">
        <v>6140.6280900000002</v>
      </c>
      <c r="D15" s="126">
        <v>5569.1414000000004</v>
      </c>
      <c r="E15" s="126">
        <v>6842.0817900000002</v>
      </c>
      <c r="F15" s="126">
        <v>6293.1178099999997</v>
      </c>
      <c r="G15" s="126">
        <v>5852.5067199999994</v>
      </c>
      <c r="H15" s="126">
        <v>4850.1657699999996</v>
      </c>
      <c r="I15" s="126">
        <v>6664.08385</v>
      </c>
      <c r="J15" s="126">
        <v>7069.4252099999994</v>
      </c>
      <c r="K15" s="126">
        <v>6345.7301899999993</v>
      </c>
      <c r="L15" s="126">
        <v>6240.9017699999995</v>
      </c>
      <c r="M15" s="126">
        <v>6399.3323199999995</v>
      </c>
      <c r="N15" s="126">
        <v>5526.4507599999997</v>
      </c>
      <c r="O15" s="126">
        <v>5701.6587299999992</v>
      </c>
      <c r="P15" s="126">
        <v>6662.1165799999999</v>
      </c>
      <c r="Q15" s="126">
        <v>5489.1118200000001</v>
      </c>
      <c r="R15" s="126">
        <v>6772.6277099999988</v>
      </c>
      <c r="S15" s="126">
        <v>6054.850550000001</v>
      </c>
      <c r="T15" s="103">
        <v>4934.5025900000001</v>
      </c>
      <c r="U15" s="126">
        <v>6345.1365900000001</v>
      </c>
      <c r="V15" s="126">
        <v>7546.5184300000001</v>
      </c>
      <c r="W15" s="126">
        <v>8359.6202400000002</v>
      </c>
      <c r="X15" s="126">
        <v>7714.1711699999996</v>
      </c>
      <c r="Y15" s="126">
        <v>8911.4666400000006</v>
      </c>
      <c r="Z15" s="126">
        <v>9552.9318599999988</v>
      </c>
      <c r="AA15" s="126">
        <v>5959.0028899999998</v>
      </c>
      <c r="AB15" s="126">
        <v>7384.6846500000001</v>
      </c>
      <c r="AC15" s="126">
        <v>8128.96558</v>
      </c>
      <c r="AD15" s="126">
        <v>10503.37471</v>
      </c>
      <c r="AE15" s="126">
        <v>11175.790919999999</v>
      </c>
      <c r="AF15" s="211">
        <v>9197.2483200000006</v>
      </c>
      <c r="AG15" s="211">
        <v>11004.41152</v>
      </c>
      <c r="AH15" s="211">
        <v>9449.6075099999998</v>
      </c>
      <c r="AI15" s="211">
        <v>9808.5747300000003</v>
      </c>
      <c r="AJ15" s="211">
        <v>7679.5103200000003</v>
      </c>
    </row>
    <row r="16" spans="1:36" x14ac:dyDescent="0.25">
      <c r="A16" s="121" t="s">
        <v>199</v>
      </c>
      <c r="B16" s="126">
        <v>34658.151300000005</v>
      </c>
      <c r="C16" s="126">
        <v>32488.816085000002</v>
      </c>
      <c r="D16" s="126">
        <v>37516.807938999998</v>
      </c>
      <c r="E16" s="126">
        <v>33558.367012999995</v>
      </c>
      <c r="F16" s="126">
        <v>39977.265962999998</v>
      </c>
      <c r="G16" s="126">
        <v>45494.312712999999</v>
      </c>
      <c r="H16" s="126">
        <v>39529.663943000007</v>
      </c>
      <c r="I16" s="126">
        <v>52746.800572</v>
      </c>
      <c r="J16" s="126">
        <v>44815.00849</v>
      </c>
      <c r="K16" s="126">
        <v>52345.475394000001</v>
      </c>
      <c r="L16" s="126">
        <v>48786.467438000007</v>
      </c>
      <c r="M16" s="126">
        <v>46052.160371999998</v>
      </c>
      <c r="N16" s="126">
        <v>46233.172284</v>
      </c>
      <c r="O16" s="126">
        <v>17509.227292</v>
      </c>
      <c r="P16" s="126">
        <v>13626.068228</v>
      </c>
      <c r="Q16" s="126">
        <v>24556.459766</v>
      </c>
      <c r="R16" s="126">
        <v>31026.363002999999</v>
      </c>
      <c r="S16" s="126">
        <v>37007.326034000005</v>
      </c>
      <c r="T16" s="103">
        <v>44177.254520000002</v>
      </c>
      <c r="U16" s="126">
        <v>52469.556831000002</v>
      </c>
      <c r="V16" s="126">
        <v>58511.889794000002</v>
      </c>
      <c r="W16" s="126">
        <v>91582.936078999992</v>
      </c>
      <c r="X16" s="126">
        <v>67774.662587000013</v>
      </c>
      <c r="Y16" s="126">
        <v>59985.981754999993</v>
      </c>
      <c r="Z16" s="126">
        <v>57192.619527000003</v>
      </c>
      <c r="AA16" s="126">
        <v>57632.465267000007</v>
      </c>
      <c r="AB16" s="126">
        <v>66623.831265000001</v>
      </c>
      <c r="AC16" s="126">
        <v>60556.874871999993</v>
      </c>
      <c r="AD16" s="126">
        <v>68099.546008000005</v>
      </c>
      <c r="AE16" s="126">
        <v>83481.520509000009</v>
      </c>
      <c r="AF16" s="211">
        <v>57989.208612000002</v>
      </c>
      <c r="AG16" s="211">
        <v>55968.247031000006</v>
      </c>
      <c r="AH16" s="211">
        <v>63256.931264999999</v>
      </c>
      <c r="AI16" s="211">
        <v>76022.240596000003</v>
      </c>
      <c r="AJ16" s="211">
        <v>41386.169791999993</v>
      </c>
    </row>
    <row r="17" spans="1:36" x14ac:dyDescent="0.25">
      <c r="A17" s="121" t="s">
        <v>200</v>
      </c>
      <c r="B17" s="126">
        <v>25488.69931</v>
      </c>
      <c r="C17" s="126">
        <v>23998.475780000001</v>
      </c>
      <c r="D17" s="126">
        <v>24773.009990000002</v>
      </c>
      <c r="E17" s="126">
        <v>27645.565890000002</v>
      </c>
      <c r="F17" s="126">
        <v>25267.147789999999</v>
      </c>
      <c r="G17" s="126">
        <v>25706.056310000004</v>
      </c>
      <c r="H17" s="126">
        <v>27141.666310000004</v>
      </c>
      <c r="I17" s="126">
        <v>22266.568609999998</v>
      </c>
      <c r="J17" s="126">
        <v>25020.402100000003</v>
      </c>
      <c r="K17" s="126">
        <v>26901.597740000001</v>
      </c>
      <c r="L17" s="126">
        <v>26275.996259999996</v>
      </c>
      <c r="M17" s="126">
        <v>29640.32445</v>
      </c>
      <c r="N17" s="126">
        <v>26552.028849999999</v>
      </c>
      <c r="O17" s="126">
        <v>16621.425999999999</v>
      </c>
      <c r="P17" s="126">
        <v>32060.664780000003</v>
      </c>
      <c r="Q17" s="126">
        <v>20841.130969999998</v>
      </c>
      <c r="R17" s="126">
        <v>23661.565240000004</v>
      </c>
      <c r="S17" s="126">
        <v>28678.928629999999</v>
      </c>
      <c r="T17" s="103">
        <v>27751.322809999998</v>
      </c>
      <c r="U17" s="126">
        <v>34446.327170000004</v>
      </c>
      <c r="V17" s="126">
        <v>35567.090779999999</v>
      </c>
      <c r="W17" s="126">
        <v>41006.74811</v>
      </c>
      <c r="X17" s="126">
        <v>31791.952579999997</v>
      </c>
      <c r="Y17" s="126">
        <v>42123.454680000003</v>
      </c>
      <c r="Z17" s="126">
        <v>36066.548219999997</v>
      </c>
      <c r="AA17" s="126">
        <v>37143.979400000004</v>
      </c>
      <c r="AB17" s="126">
        <v>42700.355879999996</v>
      </c>
      <c r="AC17" s="126">
        <v>36332.723159999994</v>
      </c>
      <c r="AD17" s="126">
        <v>59116.687389999999</v>
      </c>
      <c r="AE17" s="126">
        <v>45211.075779999999</v>
      </c>
      <c r="AF17" s="211">
        <v>44293.947500000002</v>
      </c>
      <c r="AG17" s="211">
        <v>41899.037150000004</v>
      </c>
      <c r="AH17" s="211">
        <v>45697.247609999999</v>
      </c>
      <c r="AI17" s="211">
        <v>39807.375019999992</v>
      </c>
      <c r="AJ17" s="211">
        <v>28036.704470000001</v>
      </c>
    </row>
    <row r="18" spans="1:36" x14ac:dyDescent="0.25">
      <c r="A18" s="121" t="s">
        <v>201</v>
      </c>
      <c r="B18" s="126">
        <v>103430.02412999999</v>
      </c>
      <c r="C18" s="126">
        <v>113754.36402000001</v>
      </c>
      <c r="D18" s="126">
        <v>101664.62940000001</v>
      </c>
      <c r="E18" s="126">
        <v>104035.04292000001</v>
      </c>
      <c r="F18" s="126">
        <v>86906.79614000002</v>
      </c>
      <c r="G18" s="126">
        <v>118408.00507999999</v>
      </c>
      <c r="H18" s="126">
        <v>109277.63893</v>
      </c>
      <c r="I18" s="126">
        <v>114660.84100999999</v>
      </c>
      <c r="J18" s="126">
        <v>108106.07378000001</v>
      </c>
      <c r="K18" s="126">
        <v>114952.33421000002</v>
      </c>
      <c r="L18" s="126">
        <v>110618.92096999999</v>
      </c>
      <c r="M18" s="126">
        <v>115122.70331999999</v>
      </c>
      <c r="N18" s="126">
        <v>108667.04762</v>
      </c>
      <c r="O18" s="126">
        <v>86694.235790000006</v>
      </c>
      <c r="P18" s="126">
        <v>93570.756720000005</v>
      </c>
      <c r="Q18" s="126">
        <v>95599.827800000014</v>
      </c>
      <c r="R18" s="126">
        <v>112739.96643</v>
      </c>
      <c r="S18" s="126">
        <v>139779.00738999998</v>
      </c>
      <c r="T18" s="103">
        <v>151730.89293999999</v>
      </c>
      <c r="U18" s="126">
        <v>161635.70061</v>
      </c>
      <c r="V18" s="126">
        <v>153564.94464999999</v>
      </c>
      <c r="W18" s="126">
        <v>184556.04902999999</v>
      </c>
      <c r="X18" s="126">
        <v>168290.54604999998</v>
      </c>
      <c r="Y18" s="126">
        <v>179122.98524000001</v>
      </c>
      <c r="Z18" s="126">
        <v>162678.63763999997</v>
      </c>
      <c r="AA18" s="126">
        <v>169773.15127999999</v>
      </c>
      <c r="AB18" s="126">
        <v>167889.62331999998</v>
      </c>
      <c r="AC18" s="126">
        <v>159129.88668999998</v>
      </c>
      <c r="AD18" s="126">
        <v>163748.36790000001</v>
      </c>
      <c r="AE18" s="126">
        <v>182725.22593000002</v>
      </c>
      <c r="AF18" s="211">
        <v>169846.61605000001</v>
      </c>
      <c r="AG18" s="211">
        <v>174423.26655999999</v>
      </c>
      <c r="AH18" s="211">
        <v>164671.53460999997</v>
      </c>
      <c r="AI18" s="211">
        <v>184333.58288999999</v>
      </c>
      <c r="AJ18" s="211">
        <v>116582.40161</v>
      </c>
    </row>
    <row r="19" spans="1:36" x14ac:dyDescent="0.25">
      <c r="A19" s="122" t="s">
        <v>173</v>
      </c>
      <c r="B19" s="126"/>
      <c r="C19" s="126"/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03">
        <v>0</v>
      </c>
      <c r="U19" s="126">
        <v>0</v>
      </c>
      <c r="V19" s="126">
        <v>0</v>
      </c>
      <c r="W19" s="126">
        <v>0</v>
      </c>
      <c r="X19" s="126">
        <v>0</v>
      </c>
      <c r="Y19" s="126">
        <v>0</v>
      </c>
      <c r="Z19" s="126">
        <v>0</v>
      </c>
      <c r="AA19" s="126">
        <v>0</v>
      </c>
      <c r="AB19" s="126">
        <v>0</v>
      </c>
      <c r="AC19" s="126">
        <v>0</v>
      </c>
      <c r="AD19" s="126">
        <v>0</v>
      </c>
      <c r="AE19" s="126">
        <v>0</v>
      </c>
      <c r="AF19" s="211">
        <v>0</v>
      </c>
      <c r="AG19" s="211">
        <v>0</v>
      </c>
      <c r="AH19" s="211">
        <v>0</v>
      </c>
      <c r="AI19" s="211">
        <v>0</v>
      </c>
      <c r="AJ19" s="211">
        <v>0</v>
      </c>
    </row>
    <row r="20" spans="1:36" x14ac:dyDescent="0.25">
      <c r="A20" s="121" t="s">
        <v>202</v>
      </c>
      <c r="B20" s="126">
        <v>12388.18864</v>
      </c>
      <c r="C20" s="126">
        <v>9893.6322500000006</v>
      </c>
      <c r="D20" s="126">
        <v>11226.695659999999</v>
      </c>
      <c r="E20" s="126">
        <v>11412.435119999998</v>
      </c>
      <c r="F20" s="126">
        <v>11333.34187</v>
      </c>
      <c r="G20" s="126">
        <v>12236.482300000001</v>
      </c>
      <c r="H20" s="126">
        <v>21577.155850000003</v>
      </c>
      <c r="I20" s="126">
        <v>14591.244709999999</v>
      </c>
      <c r="J20" s="126">
        <v>14811.959129999999</v>
      </c>
      <c r="K20" s="126">
        <v>15456.20522</v>
      </c>
      <c r="L20" s="126">
        <v>10426.415220000001</v>
      </c>
      <c r="M20" s="126">
        <v>12299.13048</v>
      </c>
      <c r="N20" s="126">
        <v>19822.925060000001</v>
      </c>
      <c r="O20" s="126">
        <v>5748.5484699999997</v>
      </c>
      <c r="P20" s="126">
        <v>8889.9718000000012</v>
      </c>
      <c r="Q20" s="126">
        <v>4875.6387400000003</v>
      </c>
      <c r="R20" s="126">
        <v>9399.3226400000003</v>
      </c>
      <c r="S20" s="126">
        <v>8921.1217099999994</v>
      </c>
      <c r="T20" s="103">
        <v>9592.3866600000001</v>
      </c>
      <c r="U20" s="126">
        <v>15153.219810000001</v>
      </c>
      <c r="V20" s="126">
        <v>12095.9519</v>
      </c>
      <c r="W20" s="126">
        <v>21340.15338</v>
      </c>
      <c r="X20" s="126">
        <v>18425.986860000001</v>
      </c>
      <c r="Y20" s="126">
        <v>15581.66826</v>
      </c>
      <c r="Z20" s="126">
        <v>26769.28803</v>
      </c>
      <c r="AA20" s="126">
        <v>18560.040739999997</v>
      </c>
      <c r="AB20" s="126">
        <v>17207.41057</v>
      </c>
      <c r="AC20" s="126">
        <v>21282.191129999999</v>
      </c>
      <c r="AD20" s="126">
        <v>27026.433799999995</v>
      </c>
      <c r="AE20" s="126">
        <v>21313.533159999999</v>
      </c>
      <c r="AF20" s="211">
        <v>20473.280799999997</v>
      </c>
      <c r="AG20" s="211">
        <v>32221.141079999998</v>
      </c>
      <c r="AH20" s="211">
        <v>21945.547340000001</v>
      </c>
      <c r="AI20" s="211">
        <v>20734.056670000002</v>
      </c>
      <c r="AJ20" s="211">
        <v>17692.305949999998</v>
      </c>
    </row>
    <row r="21" spans="1:36" x14ac:dyDescent="0.25">
      <c r="A21" s="121" t="s">
        <v>203</v>
      </c>
      <c r="B21" s="126">
        <v>43654.516600000003</v>
      </c>
      <c r="C21" s="126">
        <v>49894.472750000001</v>
      </c>
      <c r="D21" s="126">
        <v>42073.444839999996</v>
      </c>
      <c r="E21" s="126">
        <v>48769.36249</v>
      </c>
      <c r="F21" s="126">
        <v>51538.942909999998</v>
      </c>
      <c r="G21" s="126">
        <v>48046.747109999997</v>
      </c>
      <c r="H21" s="126">
        <v>43900.869460000002</v>
      </c>
      <c r="I21" s="126">
        <v>46670.385089999996</v>
      </c>
      <c r="J21" s="126">
        <v>44713.988340000004</v>
      </c>
      <c r="K21" s="126">
        <v>40532.243480000005</v>
      </c>
      <c r="L21" s="126">
        <v>53297.915269999998</v>
      </c>
      <c r="M21" s="126">
        <v>58784.335890000002</v>
      </c>
      <c r="N21" s="126">
        <v>55571.772709999997</v>
      </c>
      <c r="O21" s="126">
        <v>27715.370709999999</v>
      </c>
      <c r="P21" s="126">
        <v>36496.68924</v>
      </c>
      <c r="Q21" s="126">
        <v>45753.505039999996</v>
      </c>
      <c r="R21" s="126">
        <v>48069.755429999997</v>
      </c>
      <c r="S21" s="126">
        <v>54870.993280000002</v>
      </c>
      <c r="T21" s="103">
        <v>72054.669569999998</v>
      </c>
      <c r="U21" s="126">
        <v>61491.467969999998</v>
      </c>
      <c r="V21" s="126">
        <v>69084.358420000004</v>
      </c>
      <c r="W21" s="126">
        <v>71260.03661000001</v>
      </c>
      <c r="X21" s="126">
        <v>70270.67009</v>
      </c>
      <c r="Y21" s="126">
        <v>76110.23262000001</v>
      </c>
      <c r="Z21" s="126">
        <v>60770.886650000008</v>
      </c>
      <c r="AA21" s="126">
        <v>67800.066890000002</v>
      </c>
      <c r="AB21" s="126">
        <v>84352.35351999999</v>
      </c>
      <c r="AC21" s="126">
        <v>76641.906099999993</v>
      </c>
      <c r="AD21" s="126">
        <v>113201.39801</v>
      </c>
      <c r="AE21" s="126">
        <v>86004.224269999992</v>
      </c>
      <c r="AF21" s="211">
        <v>85440.733030000003</v>
      </c>
      <c r="AG21" s="211">
        <v>88177.807610000003</v>
      </c>
      <c r="AH21" s="211">
        <v>83261.345860000001</v>
      </c>
      <c r="AI21" s="211">
        <v>95610.853099999993</v>
      </c>
      <c r="AJ21" s="211">
        <v>60560.836539999997</v>
      </c>
    </row>
    <row r="22" spans="1:36" x14ac:dyDescent="0.25">
      <c r="A22" s="122" t="s">
        <v>176</v>
      </c>
      <c r="B22" s="126"/>
      <c r="C22" s="126"/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126">
        <v>0</v>
      </c>
      <c r="O22" s="126">
        <v>0</v>
      </c>
      <c r="P22" s="126">
        <v>0</v>
      </c>
      <c r="Q22" s="126">
        <v>0</v>
      </c>
      <c r="R22" s="126">
        <v>0</v>
      </c>
      <c r="S22" s="126">
        <v>0</v>
      </c>
      <c r="T22" s="103">
        <v>0</v>
      </c>
      <c r="U22" s="126">
        <v>0</v>
      </c>
      <c r="V22" s="126">
        <v>0</v>
      </c>
      <c r="W22" s="126">
        <v>0</v>
      </c>
      <c r="X22" s="126">
        <v>0</v>
      </c>
      <c r="Y22" s="126">
        <v>0</v>
      </c>
      <c r="Z22" s="126">
        <v>0</v>
      </c>
      <c r="AA22" s="126">
        <v>0</v>
      </c>
      <c r="AB22" s="126">
        <v>0</v>
      </c>
      <c r="AC22" s="126">
        <v>0</v>
      </c>
      <c r="AD22" s="126">
        <v>0</v>
      </c>
      <c r="AE22" s="126">
        <v>0</v>
      </c>
      <c r="AF22" s="211">
        <v>0</v>
      </c>
      <c r="AG22" s="211">
        <v>0</v>
      </c>
      <c r="AH22" s="211">
        <v>0</v>
      </c>
      <c r="AI22" s="211">
        <v>0</v>
      </c>
      <c r="AJ22" s="211">
        <v>0</v>
      </c>
    </row>
    <row r="23" spans="1:36" x14ac:dyDescent="0.25">
      <c r="A23" s="121" t="s">
        <v>204</v>
      </c>
      <c r="B23" s="126">
        <v>8326.5434299999997</v>
      </c>
      <c r="C23" s="126">
        <v>7878.4918499999994</v>
      </c>
      <c r="D23" s="126">
        <v>7273.9440200000008</v>
      </c>
      <c r="E23" s="126">
        <v>7522.5441099999998</v>
      </c>
      <c r="F23" s="126">
        <v>7478.767710000001</v>
      </c>
      <c r="G23" s="126">
        <v>7969.1752400000005</v>
      </c>
      <c r="H23" s="126">
        <v>8207.3270099999991</v>
      </c>
      <c r="I23" s="126">
        <v>7893.2359900000001</v>
      </c>
      <c r="J23" s="126">
        <v>7828.4251899999999</v>
      </c>
      <c r="K23" s="126">
        <v>7055.9195999999993</v>
      </c>
      <c r="L23" s="126">
        <v>7021.6042600000001</v>
      </c>
      <c r="M23" s="126">
        <v>8402.3496200000009</v>
      </c>
      <c r="N23" s="126">
        <v>7735.8393399999995</v>
      </c>
      <c r="O23" s="126">
        <v>2194.6508699999999</v>
      </c>
      <c r="P23" s="126">
        <v>3508.5398799999998</v>
      </c>
      <c r="Q23" s="126">
        <v>6025.4373399999995</v>
      </c>
      <c r="R23" s="126">
        <v>4045.67569</v>
      </c>
      <c r="S23" s="126">
        <v>4526.4845400000004</v>
      </c>
      <c r="T23" s="103">
        <v>6496.15092</v>
      </c>
      <c r="U23" s="126">
        <v>5974.7417999999998</v>
      </c>
      <c r="V23" s="126">
        <v>6657.3636099999994</v>
      </c>
      <c r="W23" s="126">
        <v>8798.1558700000005</v>
      </c>
      <c r="X23" s="126">
        <v>11050.393789999998</v>
      </c>
      <c r="Y23" s="126">
        <v>10429.047700000001</v>
      </c>
      <c r="Z23" s="126">
        <v>10567.97136</v>
      </c>
      <c r="AA23" s="126">
        <v>9580.4564600000012</v>
      </c>
      <c r="AB23" s="126">
        <v>10154.198329999999</v>
      </c>
      <c r="AC23" s="126">
        <v>11081.51138</v>
      </c>
      <c r="AD23" s="126">
        <v>10091.05227</v>
      </c>
      <c r="AE23" s="126">
        <v>9468.874679999999</v>
      </c>
      <c r="AF23" s="211">
        <v>11485.103640000001</v>
      </c>
      <c r="AG23" s="211">
        <v>12027.81919</v>
      </c>
      <c r="AH23" s="211">
        <v>13247.530939999997</v>
      </c>
      <c r="AI23" s="211">
        <v>13493.110789999999</v>
      </c>
      <c r="AJ23" s="211">
        <v>8191.6693399999995</v>
      </c>
    </row>
    <row r="24" spans="1:36" x14ac:dyDescent="0.25">
      <c r="A24" s="121" t="s">
        <v>205</v>
      </c>
      <c r="B24" s="126">
        <v>19669.357545999999</v>
      </c>
      <c r="C24" s="126">
        <v>20203.394004000002</v>
      </c>
      <c r="D24" s="126">
        <v>24900.106816999996</v>
      </c>
      <c r="E24" s="126">
        <v>18389.035623000003</v>
      </c>
      <c r="F24" s="126">
        <v>22973.956189999997</v>
      </c>
      <c r="G24" s="126">
        <v>29706.807104</v>
      </c>
      <c r="H24" s="126">
        <v>25160.347621000001</v>
      </c>
      <c r="I24" s="126">
        <v>25996.924653000002</v>
      </c>
      <c r="J24" s="126">
        <v>21918.018479999995</v>
      </c>
      <c r="K24" s="126">
        <v>27670.950052</v>
      </c>
      <c r="L24" s="126">
        <v>24243.701228000002</v>
      </c>
      <c r="M24" s="126">
        <v>28317.035468999999</v>
      </c>
      <c r="N24" s="126">
        <v>22115.629153999998</v>
      </c>
      <c r="O24" s="126">
        <v>7458.2906709999997</v>
      </c>
      <c r="P24" s="126">
        <v>14811.199953000001</v>
      </c>
      <c r="Q24" s="126">
        <v>14109.439331</v>
      </c>
      <c r="R24" s="126">
        <v>20707.264658</v>
      </c>
      <c r="S24" s="126">
        <v>15563.223386</v>
      </c>
      <c r="T24" s="103">
        <v>33211.586752999996</v>
      </c>
      <c r="U24" s="126">
        <v>33512.942825999999</v>
      </c>
      <c r="V24" s="126">
        <v>36186.588149999996</v>
      </c>
      <c r="W24" s="126">
        <v>51527.786923</v>
      </c>
      <c r="X24" s="126">
        <v>49406.268320000003</v>
      </c>
      <c r="Y24" s="126">
        <v>33257.449236</v>
      </c>
      <c r="Z24" s="126">
        <v>31562.627905000001</v>
      </c>
      <c r="AA24" s="126">
        <v>36115.189806000002</v>
      </c>
      <c r="AB24" s="126">
        <v>45706.611349999999</v>
      </c>
      <c r="AC24" s="126">
        <v>34215.750919999999</v>
      </c>
      <c r="AD24" s="126">
        <v>36064.002251000005</v>
      </c>
      <c r="AE24" s="126">
        <v>40823.431255999996</v>
      </c>
      <c r="AF24" s="211">
        <v>33045.369966999999</v>
      </c>
      <c r="AG24" s="211">
        <v>35628.789865999999</v>
      </c>
      <c r="AH24" s="211">
        <v>31327.061616999999</v>
      </c>
      <c r="AI24" s="211">
        <v>26706.878699999997</v>
      </c>
      <c r="AJ24" s="211">
        <v>23862.045608000004</v>
      </c>
    </row>
    <row r="25" spans="1:36" x14ac:dyDescent="0.25">
      <c r="A25" s="121" t="s">
        <v>206</v>
      </c>
      <c r="B25" s="126">
        <v>7956.5045300000002</v>
      </c>
      <c r="C25" s="126">
        <v>12701.713829999999</v>
      </c>
      <c r="D25" s="126">
        <v>7363.4110299999993</v>
      </c>
      <c r="E25" s="126">
        <v>13091.556929999999</v>
      </c>
      <c r="F25" s="126">
        <v>12943.079470000001</v>
      </c>
      <c r="G25" s="126">
        <v>8477.8023599999997</v>
      </c>
      <c r="H25" s="126">
        <v>8005.4446500000004</v>
      </c>
      <c r="I25" s="126">
        <v>9381.7074600000014</v>
      </c>
      <c r="J25" s="126">
        <v>7545.8909899999999</v>
      </c>
      <c r="K25" s="126">
        <v>11051.50167</v>
      </c>
      <c r="L25" s="126">
        <v>6959.6736899999996</v>
      </c>
      <c r="M25" s="126">
        <v>6311.8897399999996</v>
      </c>
      <c r="N25" s="126">
        <v>8712.3501500000002</v>
      </c>
      <c r="O25" s="126">
        <v>6975.39408</v>
      </c>
      <c r="P25" s="126">
        <v>8140.8924699999998</v>
      </c>
      <c r="Q25" s="126">
        <v>6511.3947200000002</v>
      </c>
      <c r="R25" s="126">
        <v>7730.2525800000003</v>
      </c>
      <c r="S25" s="126">
        <v>9865.6642300000003</v>
      </c>
      <c r="T25" s="103">
        <v>8209.944230000001</v>
      </c>
      <c r="U25" s="126">
        <v>9022.6209499999986</v>
      </c>
      <c r="V25" s="126">
        <v>11517.684019999999</v>
      </c>
      <c r="W25" s="126">
        <v>11842.097489999998</v>
      </c>
      <c r="X25" s="126">
        <v>8788.3644699999986</v>
      </c>
      <c r="Y25" s="126">
        <v>15805.538769999999</v>
      </c>
      <c r="Z25" s="126">
        <v>12402.987880000001</v>
      </c>
      <c r="AA25" s="126">
        <v>10317.846210000002</v>
      </c>
      <c r="AB25" s="126">
        <v>8396.9703800000007</v>
      </c>
      <c r="AC25" s="126">
        <v>7917.8961400000007</v>
      </c>
      <c r="AD25" s="126">
        <v>8701.0827800000006</v>
      </c>
      <c r="AE25" s="126">
        <v>8549.2249200000006</v>
      </c>
      <c r="AF25" s="211">
        <v>9469.7702499999996</v>
      </c>
      <c r="AG25" s="211">
        <v>6905.5539200000003</v>
      </c>
      <c r="AH25" s="211">
        <v>7898.7980199999993</v>
      </c>
      <c r="AI25" s="211">
        <v>7352.2782999999999</v>
      </c>
      <c r="AJ25" s="211">
        <v>4547.6266000000005</v>
      </c>
    </row>
    <row r="26" spans="1:36" ht="13.5" customHeight="1" x14ac:dyDescent="0.25">
      <c r="A26" s="121" t="s">
        <v>207</v>
      </c>
      <c r="B26" s="126">
        <v>64031.266049999998</v>
      </c>
      <c r="C26" s="126">
        <v>70770.386339999997</v>
      </c>
      <c r="D26" s="126">
        <v>79877.629509999999</v>
      </c>
      <c r="E26" s="126">
        <v>92564.093250000005</v>
      </c>
      <c r="F26" s="126">
        <v>66045.249609999999</v>
      </c>
      <c r="G26" s="126">
        <v>79096.597330000004</v>
      </c>
      <c r="H26" s="126">
        <v>80737.568699999989</v>
      </c>
      <c r="I26" s="126">
        <v>98114.451319999993</v>
      </c>
      <c r="J26" s="126">
        <v>75609.30012</v>
      </c>
      <c r="K26" s="126">
        <v>69072.450629999992</v>
      </c>
      <c r="L26" s="126">
        <v>94560.12453999999</v>
      </c>
      <c r="M26" s="126">
        <v>90633.674319999991</v>
      </c>
      <c r="N26" s="126">
        <v>77551.614099999992</v>
      </c>
      <c r="O26" s="126">
        <v>41200.294600000008</v>
      </c>
      <c r="P26" s="126">
        <v>45668.243569999999</v>
      </c>
      <c r="Q26" s="126">
        <v>53327.470799999996</v>
      </c>
      <c r="R26" s="126">
        <v>60553.004890000004</v>
      </c>
      <c r="S26" s="126">
        <v>69364.672579999999</v>
      </c>
      <c r="T26" s="103">
        <v>78384.415670000002</v>
      </c>
      <c r="U26" s="126">
        <v>93959.427949999998</v>
      </c>
      <c r="V26" s="126">
        <v>109963.62665999999</v>
      </c>
      <c r="W26" s="126">
        <v>75790.220729999986</v>
      </c>
      <c r="X26" s="126">
        <v>91834.446219999998</v>
      </c>
      <c r="Y26" s="126">
        <v>155813.90672999999</v>
      </c>
      <c r="Z26" s="126">
        <v>88959.139169999995</v>
      </c>
      <c r="AA26" s="126">
        <v>79712.408299999996</v>
      </c>
      <c r="AB26" s="126">
        <v>97222.854569999996</v>
      </c>
      <c r="AC26" s="126">
        <v>103663.58925</v>
      </c>
      <c r="AD26" s="126">
        <v>75961.20259999999</v>
      </c>
      <c r="AE26" s="126">
        <v>92937.922200000001</v>
      </c>
      <c r="AF26" s="211">
        <v>84474.806840000005</v>
      </c>
      <c r="AG26" s="211">
        <v>102585.05361999998</v>
      </c>
      <c r="AH26" s="211">
        <v>78590.770380000002</v>
      </c>
      <c r="AI26" s="211">
        <v>68473.918529999981</v>
      </c>
      <c r="AJ26" s="211">
        <v>90369.154820000011</v>
      </c>
    </row>
    <row r="27" spans="1:36" x14ac:dyDescent="0.25">
      <c r="A27" s="121" t="s">
        <v>208</v>
      </c>
      <c r="B27" s="126">
        <v>1068.7671300000002</v>
      </c>
      <c r="C27" s="126">
        <v>754.59008999999992</v>
      </c>
      <c r="D27" s="126">
        <v>752.54093999999998</v>
      </c>
      <c r="E27" s="126">
        <v>937.06302999999991</v>
      </c>
      <c r="F27" s="126">
        <v>639.39672999999993</v>
      </c>
      <c r="G27" s="126">
        <v>840.95888000000002</v>
      </c>
      <c r="H27" s="126">
        <v>1555.0156500000001</v>
      </c>
      <c r="I27" s="126">
        <v>1046.64617</v>
      </c>
      <c r="J27" s="126">
        <v>748.70776000000001</v>
      </c>
      <c r="K27" s="126">
        <v>717.95106999999996</v>
      </c>
      <c r="L27" s="126">
        <v>991.88953300000003</v>
      </c>
      <c r="M27" s="126">
        <v>711.08252999999991</v>
      </c>
      <c r="N27" s="126">
        <v>285.20057000000003</v>
      </c>
      <c r="O27" s="126">
        <v>291.60160999999999</v>
      </c>
      <c r="P27" s="126">
        <v>564.10775999999998</v>
      </c>
      <c r="Q27" s="126">
        <v>1024.56891</v>
      </c>
      <c r="R27" s="126">
        <v>832.9504300000001</v>
      </c>
      <c r="S27" s="126">
        <v>1104.6771199999998</v>
      </c>
      <c r="T27" s="103">
        <v>956.93368999999996</v>
      </c>
      <c r="U27" s="126">
        <v>909.98524999999995</v>
      </c>
      <c r="V27" s="126">
        <v>869.78716000000009</v>
      </c>
      <c r="W27" s="126">
        <v>965.68848000000003</v>
      </c>
      <c r="X27" s="126">
        <v>676.77837</v>
      </c>
      <c r="Y27" s="126">
        <v>1225.99135</v>
      </c>
      <c r="Z27" s="126">
        <v>721.40418999999997</v>
      </c>
      <c r="AA27" s="126">
        <v>624.29858000000013</v>
      </c>
      <c r="AB27" s="126">
        <v>1321.2010600000001</v>
      </c>
      <c r="AC27" s="126">
        <v>686.96755000000007</v>
      </c>
      <c r="AD27" s="126">
        <v>448.04570999999999</v>
      </c>
      <c r="AE27" s="126">
        <v>1493.8757999999998</v>
      </c>
      <c r="AF27" s="211">
        <v>760.17962999999997</v>
      </c>
      <c r="AG27" s="211">
        <v>973.88114999999993</v>
      </c>
      <c r="AH27" s="211">
        <v>932.43853000000001</v>
      </c>
      <c r="AI27" s="211">
        <v>723.79181000000005</v>
      </c>
      <c r="AJ27" s="211">
        <v>585.54161999999997</v>
      </c>
    </row>
    <row r="28" spans="1:36" x14ac:dyDescent="0.25">
      <c r="A28" s="121" t="s">
        <v>209</v>
      </c>
      <c r="B28" s="126">
        <v>1136.5136</v>
      </c>
      <c r="C28" s="126">
        <v>475.72452000000004</v>
      </c>
      <c r="D28" s="126">
        <v>719.00702000000001</v>
      </c>
      <c r="E28" s="126">
        <v>673.96489999999994</v>
      </c>
      <c r="F28" s="126">
        <v>754.42828999999995</v>
      </c>
      <c r="G28" s="126">
        <v>686.52632000000006</v>
      </c>
      <c r="H28" s="126">
        <v>436.90769</v>
      </c>
      <c r="I28" s="126">
        <v>574.47712000000001</v>
      </c>
      <c r="J28" s="126">
        <v>377.08880000000005</v>
      </c>
      <c r="K28" s="126">
        <v>507.54090000000002</v>
      </c>
      <c r="L28" s="126">
        <v>340.78020000000004</v>
      </c>
      <c r="M28" s="126">
        <v>342.11591999999996</v>
      </c>
      <c r="N28" s="126">
        <v>521.07424000000003</v>
      </c>
      <c r="O28" s="126">
        <v>154.84581</v>
      </c>
      <c r="P28" s="126">
        <v>524.19818999999995</v>
      </c>
      <c r="Q28" s="126">
        <v>880.89662999999996</v>
      </c>
      <c r="R28" s="126">
        <v>665.81376999999998</v>
      </c>
      <c r="S28" s="126">
        <v>384.12154000000004</v>
      </c>
      <c r="T28" s="103">
        <v>627.50367000000006</v>
      </c>
      <c r="U28" s="126">
        <v>796.48485000000005</v>
      </c>
      <c r="V28" s="126">
        <v>780.98595</v>
      </c>
      <c r="W28" s="126">
        <v>1018.51639</v>
      </c>
      <c r="X28" s="126">
        <v>966.08462000000009</v>
      </c>
      <c r="Y28" s="126">
        <v>836.73530000000005</v>
      </c>
      <c r="Z28" s="126">
        <v>881.03422999999998</v>
      </c>
      <c r="AA28" s="126">
        <v>874.57285000000002</v>
      </c>
      <c r="AB28" s="126">
        <v>782.33560000000011</v>
      </c>
      <c r="AC28" s="126">
        <v>685.94497000000001</v>
      </c>
      <c r="AD28" s="126">
        <v>822.68200999999999</v>
      </c>
      <c r="AE28" s="126">
        <v>789.96649000000002</v>
      </c>
      <c r="AF28" s="211">
        <v>242.15872000000002</v>
      </c>
      <c r="AG28" s="211">
        <v>369.28042999999997</v>
      </c>
      <c r="AH28" s="211">
        <v>383.28197999999998</v>
      </c>
      <c r="AI28" s="211">
        <v>257.22540999999995</v>
      </c>
      <c r="AJ28" s="211">
        <v>228.24312</v>
      </c>
    </row>
    <row r="29" spans="1:36" x14ac:dyDescent="0.25">
      <c r="A29" s="122" t="s">
        <v>183</v>
      </c>
      <c r="B29" s="129">
        <v>431538.70151599991</v>
      </c>
      <c r="C29" s="129">
        <v>462696.53113900009</v>
      </c>
      <c r="D29" s="129">
        <v>447119.15993600007</v>
      </c>
      <c r="E29" s="129">
        <v>490414.56973599998</v>
      </c>
      <c r="F29" s="129">
        <v>429813.22931299999</v>
      </c>
      <c r="G29" s="129">
        <v>493316.81345700001</v>
      </c>
      <c r="H29" s="129">
        <v>480906.34596400009</v>
      </c>
      <c r="I29" s="129">
        <v>511443.64000500005</v>
      </c>
      <c r="J29" s="129">
        <v>455015.8258799999</v>
      </c>
      <c r="K29" s="129">
        <v>485280.20854600013</v>
      </c>
      <c r="L29" s="129">
        <v>28832.879199999999</v>
      </c>
      <c r="M29" s="129">
        <v>24600.462839999997</v>
      </c>
      <c r="N29" s="129">
        <v>485336.22033799998</v>
      </c>
      <c r="O29" s="129">
        <v>308385.99760300008</v>
      </c>
      <c r="P29" s="129">
        <v>374802.32455100003</v>
      </c>
      <c r="Q29" s="129">
        <v>405670.54923699994</v>
      </c>
      <c r="R29" s="129">
        <v>446461.60294100008</v>
      </c>
      <c r="S29" s="129">
        <v>503032.63890000002</v>
      </c>
      <c r="T29" s="129">
        <v>553959.20706299995</v>
      </c>
      <c r="U29" s="129">
        <v>617722.693417</v>
      </c>
      <c r="V29" s="129">
        <v>631974.97397399996</v>
      </c>
      <c r="W29" s="129">
        <v>716376.15538199979</v>
      </c>
      <c r="X29" s="129">
        <v>666453.09373700002</v>
      </c>
      <c r="Y29" s="129">
        <v>780184.87183099997</v>
      </c>
      <c r="Z29" s="129">
        <v>642040.38958199997</v>
      </c>
      <c r="AA29" s="129">
        <v>647648.06023299997</v>
      </c>
      <c r="AB29" s="129">
        <v>705748.97100499994</v>
      </c>
      <c r="AC29" s="129">
        <v>686276.47667200002</v>
      </c>
      <c r="AD29" s="129">
        <v>720442.86994900007</v>
      </c>
      <c r="AE29" s="129">
        <v>758429.39589499997</v>
      </c>
      <c r="AF29" s="212">
        <v>688036.13887900009</v>
      </c>
      <c r="AG29" s="212">
        <v>742210.59829699993</v>
      </c>
      <c r="AH29" s="212">
        <v>692772.258822</v>
      </c>
      <c r="AI29" s="212">
        <v>693461.22322600009</v>
      </c>
      <c r="AJ29" s="212">
        <v>519647.74922000006</v>
      </c>
    </row>
    <row r="30" spans="1:36" x14ac:dyDescent="0.25">
      <c r="A30" s="122"/>
      <c r="B30" s="126"/>
      <c r="C30" s="126"/>
      <c r="D30" s="126"/>
      <c r="E30" s="126"/>
      <c r="F30" s="126"/>
      <c r="G30" s="126"/>
      <c r="H30" s="126"/>
      <c r="I30" s="126"/>
      <c r="J30" s="120"/>
      <c r="K30" s="121"/>
      <c r="L30" s="121"/>
      <c r="M30" s="121"/>
      <c r="N30" s="120"/>
      <c r="O30" s="120"/>
      <c r="P30" s="120"/>
      <c r="Q30" s="120"/>
      <c r="R30" s="120"/>
      <c r="S30" s="120"/>
      <c r="T30" s="126"/>
      <c r="U30" s="126"/>
      <c r="V30" s="126"/>
      <c r="W30" s="126"/>
      <c r="X30" s="126"/>
      <c r="Y30" s="126"/>
      <c r="Z30" s="126"/>
      <c r="AA30" s="126"/>
      <c r="AB30" s="121"/>
      <c r="AC30" s="121"/>
      <c r="AD30" s="121"/>
      <c r="AE30" s="121"/>
      <c r="AF30" s="211"/>
      <c r="AG30" s="211"/>
      <c r="AH30" s="211"/>
      <c r="AI30" s="211"/>
      <c r="AJ30" s="211"/>
    </row>
    <row r="31" spans="1:36" x14ac:dyDescent="0.25">
      <c r="A31" s="122" t="s">
        <v>184</v>
      </c>
      <c r="B31" s="128">
        <v>157341.468074</v>
      </c>
      <c r="C31" s="128">
        <v>178183.83522299997</v>
      </c>
      <c r="D31" s="128">
        <v>123455.88730500001</v>
      </c>
      <c r="E31" s="128">
        <v>96188.715129999997</v>
      </c>
      <c r="F31" s="128">
        <v>127192.54133000001</v>
      </c>
      <c r="G31" s="128">
        <v>142463.65276600001</v>
      </c>
      <c r="H31" s="128">
        <v>117310.82079</v>
      </c>
      <c r="I31" s="128">
        <v>94911.205703999993</v>
      </c>
      <c r="J31" s="128">
        <v>109924.308144</v>
      </c>
      <c r="K31" s="128">
        <v>131483.00445200002</v>
      </c>
      <c r="L31" s="128">
        <v>144723.25059600003</v>
      </c>
      <c r="M31" s="128">
        <v>105671.891525</v>
      </c>
      <c r="N31" s="128">
        <v>81826.848775000006</v>
      </c>
      <c r="O31" s="128">
        <v>136765.85523099999</v>
      </c>
      <c r="P31" s="128">
        <v>121649.94933300001</v>
      </c>
      <c r="Q31" s="128">
        <v>85313.673714999997</v>
      </c>
      <c r="R31" s="128">
        <v>113416.426832</v>
      </c>
      <c r="S31" s="128">
        <v>149428.95809999999</v>
      </c>
      <c r="T31" s="149">
        <v>148907.86290599999</v>
      </c>
      <c r="U31" s="128">
        <v>115465.34656899999</v>
      </c>
      <c r="V31" s="128">
        <v>117206.45240999998</v>
      </c>
      <c r="W31" s="128">
        <v>202071.92497599998</v>
      </c>
      <c r="X31" s="128">
        <v>159285.157236</v>
      </c>
      <c r="Y31" s="128">
        <v>110827.69222499999</v>
      </c>
      <c r="Z31" s="128">
        <v>103376.89180800001</v>
      </c>
      <c r="AA31" s="128">
        <v>157276.04623599999</v>
      </c>
      <c r="AB31" s="129">
        <v>152969.80040499993</v>
      </c>
      <c r="AC31" s="129">
        <v>94052.453539999988</v>
      </c>
      <c r="AD31" s="129">
        <v>103946.89246399999</v>
      </c>
      <c r="AE31" s="129">
        <v>161382.657882</v>
      </c>
      <c r="AF31" s="212">
        <v>157927.31458999999</v>
      </c>
      <c r="AG31" s="212">
        <v>146687.23167500002</v>
      </c>
      <c r="AH31" s="212">
        <v>100507.60825399999</v>
      </c>
      <c r="AI31" s="212">
        <v>146696.95408999998</v>
      </c>
      <c r="AJ31" s="212">
        <v>102604.76642700001</v>
      </c>
    </row>
    <row r="32" spans="1:36" x14ac:dyDescent="0.25">
      <c r="A32" s="122"/>
      <c r="B32" s="129"/>
      <c r="C32" s="129"/>
      <c r="D32" s="129"/>
      <c r="E32" s="129"/>
      <c r="F32" s="129"/>
      <c r="G32" s="129"/>
      <c r="H32" s="129"/>
      <c r="I32" s="129"/>
      <c r="J32" s="129"/>
      <c r="K32" s="121"/>
      <c r="L32" s="121"/>
      <c r="M32" s="121"/>
      <c r="N32" s="129"/>
      <c r="O32" s="129"/>
      <c r="P32" s="129"/>
      <c r="Q32" s="129"/>
      <c r="R32" s="129"/>
      <c r="S32" s="129"/>
      <c r="T32" s="148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211"/>
      <c r="AG32" s="211"/>
      <c r="AH32" s="211"/>
      <c r="AI32" s="211"/>
      <c r="AJ32" s="211"/>
    </row>
    <row r="33" spans="1:36" x14ac:dyDescent="0.25">
      <c r="A33" s="123" t="s">
        <v>185</v>
      </c>
      <c r="B33" s="127">
        <v>-220026.24040199994</v>
      </c>
      <c r="C33" s="127">
        <v>-225701.41338600015</v>
      </c>
      <c r="D33" s="127">
        <v>-250771.03471100007</v>
      </c>
      <c r="E33" s="127">
        <v>-311574.44462599995</v>
      </c>
      <c r="F33" s="127">
        <v>-243078.19658299998</v>
      </c>
      <c r="G33" s="127">
        <v>-277381.81259099999</v>
      </c>
      <c r="H33" s="127">
        <v>-289747.19544400013</v>
      </c>
      <c r="I33" s="127">
        <v>-324570.37324100011</v>
      </c>
      <c r="J33" s="127">
        <v>-274108.86516599986</v>
      </c>
      <c r="K33" s="127">
        <v>-289626.96144400013</v>
      </c>
      <c r="L33" s="127">
        <v>205414.14187600001</v>
      </c>
      <c r="M33" s="127">
        <v>166261.68737499998</v>
      </c>
      <c r="N33" s="127">
        <v>-331392.87476299994</v>
      </c>
      <c r="O33" s="127">
        <v>-133595.30388200007</v>
      </c>
      <c r="P33" s="127">
        <v>-210716.87176800004</v>
      </c>
      <c r="Q33" s="127">
        <v>-271902.45261199994</v>
      </c>
      <c r="R33" s="127">
        <v>-281052.30508900015</v>
      </c>
      <c r="S33" s="127">
        <v>-290496.45156000002</v>
      </c>
      <c r="T33" s="150">
        <v>-330068.06170699996</v>
      </c>
      <c r="U33" s="127">
        <v>-412768.24547800003</v>
      </c>
      <c r="V33" s="127">
        <v>-412579.892024</v>
      </c>
      <c r="W33" s="127">
        <v>-447218.26122599986</v>
      </c>
      <c r="X33" s="127">
        <v>-424914.218391</v>
      </c>
      <c r="Y33" s="127">
        <v>-520957.58537599992</v>
      </c>
      <c r="Z33" s="127">
        <v>-456246.37180399994</v>
      </c>
      <c r="AA33" s="127">
        <v>-419148.23694699991</v>
      </c>
      <c r="AB33" s="154">
        <v>-463224.75081000006</v>
      </c>
      <c r="AC33" s="154">
        <v>-494973.56201200007</v>
      </c>
      <c r="AD33" s="154">
        <v>-547638.17853500007</v>
      </c>
      <c r="AE33" s="154">
        <v>-512817.64922299999</v>
      </c>
      <c r="AF33" s="213">
        <v>-453112.29858900013</v>
      </c>
      <c r="AG33" s="213">
        <v>-500021.23094199988</v>
      </c>
      <c r="AH33" s="213">
        <v>-520777.28383800003</v>
      </c>
      <c r="AI33" s="213">
        <v>-486451.55095600005</v>
      </c>
      <c r="AJ33" s="213">
        <v>-331194.12320300005</v>
      </c>
    </row>
    <row r="34" spans="1:36" x14ac:dyDescent="0.25">
      <c r="A34" s="1" t="s">
        <v>26</v>
      </c>
    </row>
    <row r="35" spans="1:36" x14ac:dyDescent="0.25">
      <c r="A35" s="1" t="s">
        <v>27</v>
      </c>
    </row>
    <row r="36" spans="1:36" x14ac:dyDescent="0.25">
      <c r="A36" s="1" t="s">
        <v>186</v>
      </c>
    </row>
  </sheetData>
  <mergeCells count="39">
    <mergeCell ref="AG5:AG6"/>
    <mergeCell ref="AH5:AH6"/>
    <mergeCell ref="AI5:AI6"/>
    <mergeCell ref="AJ5:AJ6"/>
    <mergeCell ref="A1:R1"/>
    <mergeCell ref="A2:R2"/>
    <mergeCell ref="R5:R6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H5:H6"/>
    <mergeCell ref="I5:I6"/>
    <mergeCell ref="X5:X6"/>
    <mergeCell ref="AA5:AA6"/>
    <mergeCell ref="V5:V6"/>
    <mergeCell ref="W5:W6"/>
    <mergeCell ref="S5:S6"/>
    <mergeCell ref="A4:AF4"/>
    <mergeCell ref="AB5:AB6"/>
    <mergeCell ref="AC5:AC6"/>
    <mergeCell ref="AD5:AD6"/>
    <mergeCell ref="AE5:AE6"/>
    <mergeCell ref="AF5:AF6"/>
    <mergeCell ref="Y5:Y6"/>
    <mergeCell ref="Z5:Z6"/>
    <mergeCell ref="P5:P6"/>
    <mergeCell ref="Q5:Q6"/>
    <mergeCell ref="T5:T6"/>
    <mergeCell ref="U5:U6"/>
    <mergeCell ref="K5:K6"/>
    <mergeCell ref="L5:L6"/>
    <mergeCell ref="J5:J6"/>
    <mergeCell ref="M5:M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C13" sqref="C13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" bestFit="1" customWidth="1"/>
    <col min="8" max="8" width="12.85546875" bestFit="1" customWidth="1"/>
    <col min="9" max="9" width="10.7109375" bestFit="1" customWidth="1"/>
    <col min="12" max="12" width="10.28515625" bestFit="1" customWidth="1"/>
  </cols>
  <sheetData>
    <row r="1" spans="1:11" x14ac:dyDescent="0.25">
      <c r="A1" s="223" t="s">
        <v>29</v>
      </c>
      <c r="B1" s="223"/>
      <c r="C1" s="223"/>
      <c r="D1" s="223"/>
      <c r="E1" s="223"/>
      <c r="F1" s="223"/>
      <c r="G1" s="223"/>
      <c r="H1" s="223"/>
      <c r="I1" s="223"/>
    </row>
    <row r="2" spans="1:11" x14ac:dyDescent="0.25">
      <c r="A2" s="223" t="s">
        <v>30</v>
      </c>
      <c r="B2" s="223"/>
      <c r="C2" s="223"/>
      <c r="D2" s="223"/>
      <c r="E2" s="223"/>
      <c r="F2" s="223"/>
      <c r="G2" s="223"/>
      <c r="H2" s="223"/>
      <c r="I2" s="223"/>
    </row>
    <row r="3" spans="1:11" x14ac:dyDescent="0.25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x14ac:dyDescent="0.25">
      <c r="A4" s="9"/>
      <c r="B4" s="76"/>
      <c r="C4" s="76"/>
      <c r="D4" s="9"/>
      <c r="E4" s="9"/>
      <c r="F4" s="9"/>
      <c r="G4" s="9"/>
      <c r="H4" s="9"/>
      <c r="I4" s="12" t="s">
        <v>3</v>
      </c>
    </row>
    <row r="5" spans="1:11" x14ac:dyDescent="0.25">
      <c r="A5" s="229" t="s">
        <v>31</v>
      </c>
      <c r="B5" s="225" t="s">
        <v>5</v>
      </c>
      <c r="C5" s="226"/>
      <c r="D5" s="229" t="s">
        <v>6</v>
      </c>
      <c r="E5" s="235"/>
      <c r="F5" s="235"/>
      <c r="G5" s="235"/>
      <c r="H5" s="235"/>
      <c r="I5" s="230"/>
    </row>
    <row r="6" spans="1:11" x14ac:dyDescent="0.25">
      <c r="A6" s="231"/>
      <c r="B6" s="233"/>
      <c r="C6" s="234"/>
      <c r="D6" s="229" t="s">
        <v>8</v>
      </c>
      <c r="E6" s="230"/>
      <c r="F6" s="229" t="s">
        <v>9</v>
      </c>
      <c r="G6" s="230"/>
      <c r="H6" s="229" t="s">
        <v>10</v>
      </c>
      <c r="I6" s="230"/>
    </row>
    <row r="7" spans="1:11" x14ac:dyDescent="0.25">
      <c r="A7" s="83"/>
      <c r="B7" s="97">
        <v>45870</v>
      </c>
      <c r="C7" s="98">
        <v>45505</v>
      </c>
      <c r="D7" s="97">
        <v>45870</v>
      </c>
      <c r="E7" s="98">
        <v>45505</v>
      </c>
      <c r="F7" s="97">
        <v>45870</v>
      </c>
      <c r="G7" s="98">
        <v>45505</v>
      </c>
      <c r="H7" s="97">
        <v>45870</v>
      </c>
      <c r="I7" s="98">
        <v>45505</v>
      </c>
    </row>
    <row r="8" spans="1:11" x14ac:dyDescent="0.25">
      <c r="A8" s="72" t="s">
        <v>32</v>
      </c>
      <c r="B8" s="95">
        <v>95185.735323999994</v>
      </c>
      <c r="C8" s="39">
        <v>88256.489731000009</v>
      </c>
      <c r="D8" s="77">
        <v>4782.9195820000004</v>
      </c>
      <c r="E8" s="39">
        <v>7314.2708600000005</v>
      </c>
      <c r="F8" s="40">
        <v>3960.0884599999999</v>
      </c>
      <c r="G8" s="41">
        <v>4192.4868399999996</v>
      </c>
      <c r="H8" s="40">
        <v>8743.0080420000013</v>
      </c>
      <c r="I8" s="39">
        <v>11506.7577</v>
      </c>
    </row>
    <row r="9" spans="1:11" x14ac:dyDescent="0.25">
      <c r="A9" s="72" t="s">
        <v>33</v>
      </c>
      <c r="B9" s="95">
        <v>21475.810819999999</v>
      </c>
      <c r="C9" s="39">
        <v>23470.26986</v>
      </c>
      <c r="D9" s="77">
        <v>774.35110999999995</v>
      </c>
      <c r="E9" s="39">
        <v>539.15486999999996</v>
      </c>
      <c r="F9" s="40">
        <v>68.667410000000004</v>
      </c>
      <c r="G9" s="41">
        <v>184.88677999999999</v>
      </c>
      <c r="H9" s="40">
        <v>843.01851999999997</v>
      </c>
      <c r="I9" s="39">
        <v>724.04164999999989</v>
      </c>
    </row>
    <row r="10" spans="1:11" x14ac:dyDescent="0.25">
      <c r="A10" s="72" t="s">
        <v>34</v>
      </c>
      <c r="B10" s="95">
        <v>2556.9418799999999</v>
      </c>
      <c r="C10" s="39">
        <v>2200.6814599999998</v>
      </c>
      <c r="D10" s="77">
        <v>5263.2431390000002</v>
      </c>
      <c r="E10" s="39">
        <v>24523.865038</v>
      </c>
      <c r="F10" s="40">
        <v>895.12729000000002</v>
      </c>
      <c r="G10" s="41">
        <v>25.347330000000003</v>
      </c>
      <c r="H10" s="40">
        <v>6158.3704290000005</v>
      </c>
      <c r="I10" s="39">
        <v>24549.212368</v>
      </c>
    </row>
    <row r="11" spans="1:11" x14ac:dyDescent="0.25">
      <c r="A11" s="72" t="s">
        <v>35</v>
      </c>
      <c r="B11" s="95">
        <v>9083.0726999999988</v>
      </c>
      <c r="C11" s="39">
        <v>10834.535900000001</v>
      </c>
      <c r="D11" s="77">
        <v>4629.9592350000003</v>
      </c>
      <c r="E11" s="39">
        <v>3690.940102</v>
      </c>
      <c r="F11" s="40">
        <v>50.698269999999994</v>
      </c>
      <c r="G11" s="41">
        <v>0.20175000000000001</v>
      </c>
      <c r="H11" s="40">
        <v>4680.6575050000001</v>
      </c>
      <c r="I11" s="39">
        <v>3691.1418520000002</v>
      </c>
    </row>
    <row r="12" spans="1:11" x14ac:dyDescent="0.25">
      <c r="A12" s="72" t="s">
        <v>36</v>
      </c>
      <c r="B12" s="95">
        <v>1763.5870400000001</v>
      </c>
      <c r="C12" s="39">
        <v>4376.9693499999994</v>
      </c>
      <c r="D12" s="77">
        <v>0</v>
      </c>
      <c r="E12" s="39">
        <v>0</v>
      </c>
      <c r="F12" s="40">
        <v>24.21</v>
      </c>
      <c r="G12" s="41">
        <v>15.13125</v>
      </c>
      <c r="H12" s="40">
        <v>24.21</v>
      </c>
      <c r="I12" s="39">
        <v>15.13125</v>
      </c>
    </row>
    <row r="13" spans="1:11" x14ac:dyDescent="0.25">
      <c r="A13" s="72" t="s">
        <v>37</v>
      </c>
      <c r="B13" s="95">
        <v>3443.53748</v>
      </c>
      <c r="C13" s="39">
        <v>3016.4149600000001</v>
      </c>
      <c r="D13" s="77">
        <v>361.49363</v>
      </c>
      <c r="E13" s="39">
        <v>242.81419</v>
      </c>
      <c r="F13" s="40">
        <v>0</v>
      </c>
      <c r="G13" s="41">
        <v>0</v>
      </c>
      <c r="H13" s="40">
        <v>361.49363</v>
      </c>
      <c r="I13" s="39">
        <v>242.81419</v>
      </c>
    </row>
    <row r="14" spans="1:11" x14ac:dyDescent="0.25">
      <c r="A14" s="72" t="s">
        <v>38</v>
      </c>
      <c r="B14" s="95">
        <v>20756.828690000002</v>
      </c>
      <c r="C14" s="39">
        <v>23548.180700000001</v>
      </c>
      <c r="D14" s="77">
        <v>881.13930000000005</v>
      </c>
      <c r="E14" s="39">
        <v>948.14086999999995</v>
      </c>
      <c r="F14" s="40">
        <v>1749.3133700000001</v>
      </c>
      <c r="G14" s="41">
        <v>1529.64444</v>
      </c>
      <c r="H14" s="40">
        <v>2630.4526700000001</v>
      </c>
      <c r="I14" s="39">
        <v>2477.7853100000002</v>
      </c>
    </row>
    <row r="15" spans="1:11" x14ac:dyDescent="0.25">
      <c r="A15" s="72" t="s">
        <v>39</v>
      </c>
      <c r="B15" s="95">
        <v>9298.9200099999998</v>
      </c>
      <c r="C15" s="39">
        <v>4395.7357300000003</v>
      </c>
      <c r="D15" s="77">
        <v>7192.84566</v>
      </c>
      <c r="E15" s="39">
        <v>6335.2360399999998</v>
      </c>
      <c r="F15" s="40">
        <v>115.98284</v>
      </c>
      <c r="G15" s="41">
        <v>83.03586</v>
      </c>
      <c r="H15" s="40">
        <v>7308.8284999999996</v>
      </c>
      <c r="I15" s="39">
        <v>6418.2718999999997</v>
      </c>
    </row>
    <row r="16" spans="1:11" x14ac:dyDescent="0.25">
      <c r="A16" s="72" t="s">
        <v>40</v>
      </c>
      <c r="B16" s="95">
        <v>1084.2948600000002</v>
      </c>
      <c r="C16" s="39">
        <v>686.54064000000005</v>
      </c>
      <c r="D16" s="77">
        <v>0</v>
      </c>
      <c r="E16" s="39">
        <v>0</v>
      </c>
      <c r="F16" s="40">
        <v>0</v>
      </c>
      <c r="G16" s="41">
        <v>5.76</v>
      </c>
      <c r="H16" s="40">
        <v>0</v>
      </c>
      <c r="I16" s="39">
        <v>5.76</v>
      </c>
    </row>
    <row r="17" spans="1:9" x14ac:dyDescent="0.25">
      <c r="A17" s="72" t="s">
        <v>41</v>
      </c>
      <c r="B17" s="95">
        <v>0</v>
      </c>
      <c r="C17" s="39">
        <v>14.509540000000001</v>
      </c>
      <c r="D17" s="77">
        <v>0</v>
      </c>
      <c r="E17" s="39">
        <v>0</v>
      </c>
      <c r="F17" s="40">
        <v>0</v>
      </c>
      <c r="G17" s="41">
        <v>0</v>
      </c>
      <c r="H17" s="40">
        <v>0</v>
      </c>
      <c r="I17" s="39">
        <v>0</v>
      </c>
    </row>
    <row r="18" spans="1:9" x14ac:dyDescent="0.25">
      <c r="A18" s="72" t="s">
        <v>42</v>
      </c>
      <c r="B18" s="95">
        <v>57952.434600000001</v>
      </c>
      <c r="C18" s="39">
        <v>36779.30932</v>
      </c>
      <c r="D18" s="77">
        <v>0</v>
      </c>
      <c r="E18" s="39">
        <v>0</v>
      </c>
      <c r="F18" s="40">
        <v>135.18410999999998</v>
      </c>
      <c r="G18" s="41">
        <v>89.907130000000009</v>
      </c>
      <c r="H18" s="40">
        <v>135.18410999999998</v>
      </c>
      <c r="I18" s="39">
        <v>89.907130000000009</v>
      </c>
    </row>
    <row r="19" spans="1:9" x14ac:dyDescent="0.25">
      <c r="A19" s="72" t="s">
        <v>43</v>
      </c>
      <c r="B19" s="95">
        <v>30737.388239999997</v>
      </c>
      <c r="C19" s="39">
        <v>21669.750739999999</v>
      </c>
      <c r="D19" s="77">
        <v>2223.8388500000001</v>
      </c>
      <c r="E19" s="39">
        <v>176.85665</v>
      </c>
      <c r="F19" s="40">
        <v>283.09836999999999</v>
      </c>
      <c r="G19" s="41">
        <v>182.04729999999998</v>
      </c>
      <c r="H19" s="40">
        <v>2506.9372200000003</v>
      </c>
      <c r="I19" s="39">
        <v>358.90395000000001</v>
      </c>
    </row>
    <row r="20" spans="1:9" x14ac:dyDescent="0.25">
      <c r="A20" s="84" t="s">
        <v>25</v>
      </c>
      <c r="B20" s="78">
        <v>253338.55164399999</v>
      </c>
      <c r="C20" s="78">
        <v>219249.387931</v>
      </c>
      <c r="D20" s="96">
        <v>26109.790506000001</v>
      </c>
      <c r="E20" s="96">
        <v>43771.278619999997</v>
      </c>
      <c r="F20" s="78">
        <v>7282.3701199999996</v>
      </c>
      <c r="G20" s="78">
        <v>6308.4486799999995</v>
      </c>
      <c r="H20" s="78">
        <v>33392.160625999997</v>
      </c>
      <c r="I20" s="78">
        <v>50079.727299999999</v>
      </c>
    </row>
    <row r="21" spans="1:9" x14ac:dyDescent="0.25">
      <c r="A21" s="1" t="s">
        <v>26</v>
      </c>
      <c r="B21" s="1"/>
      <c r="C21" s="13"/>
      <c r="D21" s="13"/>
      <c r="E21" s="14"/>
      <c r="F21" s="14"/>
      <c r="G21" s="14"/>
      <c r="H21" s="14"/>
      <c r="I21" s="14"/>
    </row>
    <row r="22" spans="1:9" x14ac:dyDescent="0.25">
      <c r="A22" s="1" t="s">
        <v>27</v>
      </c>
      <c r="B22" s="1"/>
      <c r="C22" s="15"/>
      <c r="D22" s="15"/>
      <c r="E22" s="15"/>
      <c r="F22" s="15"/>
      <c r="G22" s="15"/>
      <c r="H22" s="15"/>
      <c r="I22" s="15"/>
    </row>
    <row r="23" spans="1:9" x14ac:dyDescent="0.25">
      <c r="D23" s="48"/>
      <c r="H23" s="68"/>
    </row>
    <row r="24" spans="1:9" x14ac:dyDescent="0.25">
      <c r="C24" s="3"/>
      <c r="D24" s="3"/>
      <c r="E24" s="3"/>
      <c r="F24" s="3"/>
      <c r="G24" s="3"/>
      <c r="H24" s="3"/>
      <c r="I24" s="3"/>
    </row>
    <row r="25" spans="1:9" x14ac:dyDescent="0.25">
      <c r="C25" s="3"/>
      <c r="D25" s="3"/>
      <c r="E25" s="3"/>
      <c r="F25" s="3"/>
      <c r="G25" s="3"/>
      <c r="H25" s="3"/>
      <c r="I25" s="3"/>
    </row>
    <row r="26" spans="1:9" x14ac:dyDescent="0.25">
      <c r="C26" s="3"/>
      <c r="D26" s="3"/>
      <c r="E26" s="3"/>
      <c r="F26" s="3"/>
      <c r="G26" s="3"/>
      <c r="H26" s="3"/>
      <c r="I26" s="3"/>
    </row>
    <row r="29" spans="1:9" x14ac:dyDescent="0.25">
      <c r="A29" s="16"/>
      <c r="B29" s="16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D16" sqref="D16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9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223" t="s">
        <v>44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x14ac:dyDescent="0.25">
      <c r="A2" s="223" t="s">
        <v>45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x14ac:dyDescent="0.25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76"/>
      <c r="K4" s="12" t="s">
        <v>3</v>
      </c>
    </row>
    <row r="5" spans="1:11" x14ac:dyDescent="0.25">
      <c r="A5" s="224" t="s">
        <v>4</v>
      </c>
      <c r="B5" s="225" t="s">
        <v>5</v>
      </c>
      <c r="C5" s="226"/>
      <c r="D5" s="232" t="s">
        <v>6</v>
      </c>
      <c r="E5" s="232"/>
      <c r="F5" s="232"/>
      <c r="G5" s="232"/>
      <c r="H5" s="232"/>
      <c r="I5" s="232"/>
      <c r="J5" s="225" t="s">
        <v>7</v>
      </c>
      <c r="K5" s="226"/>
    </row>
    <row r="6" spans="1:11" x14ac:dyDescent="0.25">
      <c r="A6" s="224"/>
      <c r="B6" s="227"/>
      <c r="C6" s="228"/>
      <c r="D6" s="232" t="s">
        <v>8</v>
      </c>
      <c r="E6" s="236"/>
      <c r="F6" s="231" t="s">
        <v>9</v>
      </c>
      <c r="G6" s="236"/>
      <c r="H6" s="231" t="s">
        <v>10</v>
      </c>
      <c r="I6" s="232"/>
      <c r="J6" s="227"/>
      <c r="K6" s="228"/>
    </row>
    <row r="7" spans="1:11" x14ac:dyDescent="0.25">
      <c r="A7" s="80"/>
      <c r="B7" s="97">
        <v>45870</v>
      </c>
      <c r="C7" s="98">
        <v>45505</v>
      </c>
      <c r="D7" s="97">
        <v>45870</v>
      </c>
      <c r="E7" s="98">
        <v>45505</v>
      </c>
      <c r="F7" s="97">
        <v>45870</v>
      </c>
      <c r="G7" s="98">
        <v>45505</v>
      </c>
      <c r="H7" s="97">
        <v>45870</v>
      </c>
      <c r="I7" s="98">
        <v>45505</v>
      </c>
      <c r="J7" s="97">
        <v>45870</v>
      </c>
      <c r="K7" s="98">
        <v>45505</v>
      </c>
    </row>
    <row r="8" spans="1:11" x14ac:dyDescent="0.25">
      <c r="A8" s="72" t="s">
        <v>11</v>
      </c>
      <c r="B8" s="93">
        <v>700.55815000000007</v>
      </c>
      <c r="C8" s="101">
        <v>310.72588000000002</v>
      </c>
      <c r="D8" s="100">
        <v>6475.36445</v>
      </c>
      <c r="E8" s="39">
        <v>5538.8741300000002</v>
      </c>
      <c r="F8" s="93">
        <v>0</v>
      </c>
      <c r="G8" s="39">
        <v>0</v>
      </c>
      <c r="H8" s="41">
        <v>6475.36445</v>
      </c>
      <c r="I8" s="41">
        <v>5538.8741300000002</v>
      </c>
      <c r="J8" s="73">
        <v>5774.8063000000002</v>
      </c>
      <c r="K8" s="74">
        <v>5228.1482500000002</v>
      </c>
    </row>
    <row r="9" spans="1:11" x14ac:dyDescent="0.25">
      <c r="A9" s="72" t="s">
        <v>12</v>
      </c>
      <c r="B9" s="93">
        <v>2618.0858399999997</v>
      </c>
      <c r="C9" s="101">
        <v>1288.39194</v>
      </c>
      <c r="D9" s="100">
        <v>40.285440000000001</v>
      </c>
      <c r="E9" s="39">
        <v>269.49360999999999</v>
      </c>
      <c r="F9" s="93">
        <v>0</v>
      </c>
      <c r="G9" s="39">
        <v>0</v>
      </c>
      <c r="H9" s="41">
        <v>40.285440000000001</v>
      </c>
      <c r="I9" s="41">
        <v>269.49360999999999</v>
      </c>
      <c r="J9" s="73">
        <v>-2577.8003999999996</v>
      </c>
      <c r="K9" s="74">
        <v>-1018.89833</v>
      </c>
    </row>
    <row r="10" spans="1:11" x14ac:dyDescent="0.25">
      <c r="A10" s="72" t="s">
        <v>13</v>
      </c>
      <c r="B10" s="93">
        <v>0</v>
      </c>
      <c r="C10" s="101">
        <v>0</v>
      </c>
      <c r="D10" s="100">
        <v>0</v>
      </c>
      <c r="E10" s="39">
        <v>0</v>
      </c>
      <c r="F10" s="93">
        <v>0</v>
      </c>
      <c r="G10" s="39">
        <v>0</v>
      </c>
      <c r="H10" s="41">
        <v>0</v>
      </c>
      <c r="I10" s="41">
        <v>0</v>
      </c>
      <c r="J10" s="73">
        <v>0</v>
      </c>
      <c r="K10" s="74">
        <v>0</v>
      </c>
    </row>
    <row r="11" spans="1:11" x14ac:dyDescent="0.25">
      <c r="A11" s="72" t="s">
        <v>14</v>
      </c>
      <c r="B11" s="93">
        <v>0</v>
      </c>
      <c r="C11" s="101">
        <v>0</v>
      </c>
      <c r="D11" s="100">
        <v>0</v>
      </c>
      <c r="E11" s="39">
        <v>0</v>
      </c>
      <c r="F11" s="93">
        <v>0</v>
      </c>
      <c r="G11" s="39">
        <v>0</v>
      </c>
      <c r="H11" s="41">
        <v>0</v>
      </c>
      <c r="I11" s="41">
        <v>0</v>
      </c>
      <c r="J11" s="73">
        <v>0</v>
      </c>
      <c r="K11" s="74">
        <v>0</v>
      </c>
    </row>
    <row r="12" spans="1:11" x14ac:dyDescent="0.25">
      <c r="A12" s="72" t="s">
        <v>15</v>
      </c>
      <c r="B12" s="93">
        <v>0</v>
      </c>
      <c r="C12" s="101">
        <v>0</v>
      </c>
      <c r="D12" s="100">
        <v>364.16884000000005</v>
      </c>
      <c r="E12" s="39">
        <v>245.27957999999998</v>
      </c>
      <c r="F12" s="93">
        <v>0</v>
      </c>
      <c r="G12" s="39">
        <v>0</v>
      </c>
      <c r="H12" s="41">
        <v>364.16884000000005</v>
      </c>
      <c r="I12" s="41">
        <v>245.27957999999998</v>
      </c>
      <c r="J12" s="73">
        <v>364.16884000000005</v>
      </c>
      <c r="K12" s="74">
        <v>245.27957999999998</v>
      </c>
    </row>
    <row r="13" spans="1:11" x14ac:dyDescent="0.25">
      <c r="A13" s="72" t="s">
        <v>16</v>
      </c>
      <c r="B13" s="93">
        <v>4836.1675500000001</v>
      </c>
      <c r="C13" s="101">
        <v>742.60375999999997</v>
      </c>
      <c r="D13" s="100">
        <v>23.061340000000001</v>
      </c>
      <c r="E13" s="39">
        <v>0</v>
      </c>
      <c r="F13" s="93">
        <v>0</v>
      </c>
      <c r="G13" s="39">
        <v>0</v>
      </c>
      <c r="H13" s="41">
        <v>23.061340000000001</v>
      </c>
      <c r="I13" s="41">
        <v>0</v>
      </c>
      <c r="J13" s="73">
        <v>-4813.1062099999999</v>
      </c>
      <c r="K13" s="74">
        <v>-742.60375999999997</v>
      </c>
    </row>
    <row r="14" spans="1:11" x14ac:dyDescent="0.25">
      <c r="A14" s="72" t="s">
        <v>17</v>
      </c>
      <c r="B14" s="93">
        <v>336.13283000000001</v>
      </c>
      <c r="C14" s="101">
        <v>378.86124999999998</v>
      </c>
      <c r="D14" s="100">
        <v>289.96559000000002</v>
      </c>
      <c r="E14" s="39">
        <v>281.58871999999997</v>
      </c>
      <c r="F14" s="93">
        <v>111.92062</v>
      </c>
      <c r="G14" s="39">
        <v>81.075860000000006</v>
      </c>
      <c r="H14" s="41">
        <v>401.88621000000001</v>
      </c>
      <c r="I14" s="41">
        <v>362.66458</v>
      </c>
      <c r="J14" s="73">
        <v>65.753379999999993</v>
      </c>
      <c r="K14" s="74">
        <v>-16.196669999999983</v>
      </c>
    </row>
    <row r="15" spans="1:11" x14ac:dyDescent="0.25">
      <c r="A15" s="72" t="s">
        <v>18</v>
      </c>
      <c r="B15" s="93">
        <v>273.37801999999999</v>
      </c>
      <c r="C15" s="101">
        <v>987.95429000000001</v>
      </c>
      <c r="D15" s="100">
        <v>0</v>
      </c>
      <c r="E15" s="39">
        <v>0</v>
      </c>
      <c r="F15" s="93">
        <v>0</v>
      </c>
      <c r="G15" s="39">
        <v>0</v>
      </c>
      <c r="H15" s="41">
        <v>0</v>
      </c>
      <c r="I15" s="41">
        <v>0</v>
      </c>
      <c r="J15" s="73">
        <v>-273.37801999999999</v>
      </c>
      <c r="K15" s="74">
        <v>-987.95429000000001</v>
      </c>
    </row>
    <row r="16" spans="1:11" x14ac:dyDescent="0.25">
      <c r="A16" s="72" t="s">
        <v>19</v>
      </c>
      <c r="B16" s="93">
        <v>236.43889999999999</v>
      </c>
      <c r="C16" s="101">
        <v>671.42955000000006</v>
      </c>
      <c r="D16" s="100">
        <v>0</v>
      </c>
      <c r="E16" s="39">
        <v>0</v>
      </c>
      <c r="F16" s="93">
        <v>0.22191999999999998</v>
      </c>
      <c r="G16" s="39">
        <v>0</v>
      </c>
      <c r="H16" s="41">
        <v>0.22191999999999998</v>
      </c>
      <c r="I16" s="41">
        <v>0</v>
      </c>
      <c r="J16" s="73">
        <v>-236.21697999999998</v>
      </c>
      <c r="K16" s="74">
        <v>-671.42955000000006</v>
      </c>
    </row>
    <row r="17" spans="1:11" x14ac:dyDescent="0.25">
      <c r="A17" s="72" t="s">
        <v>20</v>
      </c>
      <c r="B17" s="93">
        <v>0</v>
      </c>
      <c r="C17" s="101">
        <v>0</v>
      </c>
      <c r="D17" s="100">
        <v>0</v>
      </c>
      <c r="E17" s="39">
        <v>0</v>
      </c>
      <c r="F17" s="93">
        <v>0</v>
      </c>
      <c r="G17" s="39">
        <v>0</v>
      </c>
      <c r="H17" s="41">
        <v>0</v>
      </c>
      <c r="I17" s="41">
        <v>0</v>
      </c>
      <c r="J17" s="73">
        <v>0</v>
      </c>
      <c r="K17" s="74">
        <v>0</v>
      </c>
    </row>
    <row r="18" spans="1:11" x14ac:dyDescent="0.25">
      <c r="A18" s="72" t="s">
        <v>21</v>
      </c>
      <c r="B18" s="93">
        <v>0</v>
      </c>
      <c r="C18" s="101">
        <v>0</v>
      </c>
      <c r="D18" s="100">
        <v>0</v>
      </c>
      <c r="E18" s="39">
        <v>0</v>
      </c>
      <c r="F18" s="93">
        <v>0</v>
      </c>
      <c r="G18" s="39">
        <v>0</v>
      </c>
      <c r="H18" s="41">
        <v>0</v>
      </c>
      <c r="I18" s="41">
        <v>0</v>
      </c>
      <c r="J18" s="73" t="s">
        <v>22</v>
      </c>
      <c r="K18" s="74" t="s">
        <v>22</v>
      </c>
    </row>
    <row r="19" spans="1:11" x14ac:dyDescent="0.25">
      <c r="A19" s="72" t="s">
        <v>23</v>
      </c>
      <c r="B19" s="93">
        <v>268.55342000000002</v>
      </c>
      <c r="C19" s="101">
        <v>0</v>
      </c>
      <c r="D19" s="100">
        <v>0</v>
      </c>
      <c r="E19" s="39">
        <v>0</v>
      </c>
      <c r="F19" s="93">
        <v>0</v>
      </c>
      <c r="G19" s="39">
        <v>0</v>
      </c>
      <c r="H19" s="41">
        <v>0</v>
      </c>
      <c r="I19" s="41">
        <v>0</v>
      </c>
      <c r="J19" s="73">
        <v>-268.55342000000002</v>
      </c>
      <c r="K19" s="74">
        <v>0</v>
      </c>
    </row>
    <row r="20" spans="1:11" x14ac:dyDescent="0.25">
      <c r="A20" s="72" t="s">
        <v>24</v>
      </c>
      <c r="B20" s="93">
        <v>29.6053</v>
      </c>
      <c r="C20" s="101">
        <v>15.76906</v>
      </c>
      <c r="D20" s="100">
        <v>0</v>
      </c>
      <c r="E20" s="39">
        <v>0</v>
      </c>
      <c r="F20" s="93">
        <v>3.8403</v>
      </c>
      <c r="G20" s="39">
        <v>1.96</v>
      </c>
      <c r="H20" s="41">
        <v>3.8403</v>
      </c>
      <c r="I20" s="41">
        <v>1.96</v>
      </c>
      <c r="J20" s="111">
        <v>-25.765000000000001</v>
      </c>
      <c r="K20" s="112">
        <v>-13.809059999999999</v>
      </c>
    </row>
    <row r="21" spans="1:11" x14ac:dyDescent="0.25">
      <c r="A21" s="79" t="s">
        <v>25</v>
      </c>
      <c r="B21" s="94">
        <v>9298.920009999998</v>
      </c>
      <c r="C21" s="75">
        <v>4395.7357299999994</v>
      </c>
      <c r="D21" s="75">
        <v>7192.84566</v>
      </c>
      <c r="E21" s="75">
        <v>6335.2360399999998</v>
      </c>
      <c r="F21" s="75">
        <v>115.98284</v>
      </c>
      <c r="G21" s="75">
        <v>83.03586</v>
      </c>
      <c r="H21" s="75">
        <v>7308.8284999999996</v>
      </c>
      <c r="I21" s="75">
        <v>6418.2718999999997</v>
      </c>
      <c r="J21" s="110">
        <v>-1990.0915099999995</v>
      </c>
      <c r="K21" s="81">
        <v>2022.5361700000005</v>
      </c>
    </row>
    <row r="22" spans="1:11" x14ac:dyDescent="0.25">
      <c r="A22" s="1" t="s">
        <v>26</v>
      </c>
      <c r="B22" s="1"/>
    </row>
    <row r="23" spans="1:11" x14ac:dyDescent="0.25">
      <c r="A23" s="1" t="s">
        <v>27</v>
      </c>
      <c r="B23" s="1"/>
    </row>
    <row r="24" spans="1:11" x14ac:dyDescent="0.25">
      <c r="A24" s="1" t="s">
        <v>28</v>
      </c>
      <c r="B24" s="1"/>
    </row>
    <row r="25" spans="1:11" x14ac:dyDescent="0.25">
      <c r="E25" s="68"/>
      <c r="I25" s="68"/>
    </row>
    <row r="26" spans="1:11" x14ac:dyDescent="0.25">
      <c r="C26" s="53"/>
      <c r="D26" s="53"/>
      <c r="E26" s="53"/>
      <c r="F26" s="53"/>
      <c r="G26" s="53"/>
      <c r="H26" s="53"/>
      <c r="I26" s="53"/>
      <c r="J26" s="53"/>
    </row>
    <row r="27" spans="1:11" x14ac:dyDescent="0.25">
      <c r="C27" s="3"/>
      <c r="D27" s="3"/>
      <c r="E27" s="3"/>
      <c r="F27" s="3"/>
      <c r="G27" s="3"/>
      <c r="H27" s="3"/>
      <c r="I27" s="3"/>
      <c r="J27" s="3"/>
      <c r="K27" s="3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workbookViewId="0">
      <selection activeCell="B31" sqref="A1:XFD1048576"/>
    </sheetView>
  </sheetViews>
  <sheetFormatPr defaultRowHeight="15" x14ac:dyDescent="0.25"/>
  <cols>
    <col min="1" max="1" width="23.5703125" bestFit="1" customWidth="1"/>
    <col min="2" max="2" width="13.7109375" customWidth="1"/>
    <col min="3" max="3" width="12.7109375" bestFit="1" customWidth="1"/>
    <col min="4" max="4" width="12.7109375" customWidth="1"/>
    <col min="5" max="5" width="10.7109375" bestFit="1" customWidth="1"/>
    <col min="6" max="6" width="10.7109375" customWidth="1"/>
    <col min="7" max="7" width="9.140625" bestFit="1" customWidth="1"/>
    <col min="8" max="8" width="12.140625" bestFit="1" customWidth="1"/>
    <col min="9" max="9" width="10.7109375" bestFit="1" customWidth="1"/>
  </cols>
  <sheetData>
    <row r="1" spans="1:11" x14ac:dyDescent="0.25">
      <c r="A1" s="223" t="s">
        <v>46</v>
      </c>
      <c r="B1" s="223"/>
      <c r="C1" s="223"/>
      <c r="D1" s="223"/>
      <c r="E1" s="223"/>
      <c r="F1" s="223"/>
      <c r="G1" s="223"/>
      <c r="H1" s="223"/>
      <c r="I1" s="223"/>
    </row>
    <row r="2" spans="1:11" x14ac:dyDescent="0.25">
      <c r="A2" s="223" t="s">
        <v>47</v>
      </c>
      <c r="B2" s="223"/>
      <c r="C2" s="223"/>
      <c r="D2" s="223"/>
      <c r="E2" s="223"/>
      <c r="F2" s="223"/>
      <c r="G2" s="223"/>
      <c r="H2" s="223"/>
      <c r="I2" s="223"/>
    </row>
    <row r="3" spans="1:11" x14ac:dyDescent="0.25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x14ac:dyDescent="0.25">
      <c r="A4" s="9"/>
      <c r="B4" s="9"/>
      <c r="C4" s="9"/>
      <c r="D4" s="9"/>
      <c r="E4" s="9"/>
      <c r="F4" s="9"/>
      <c r="G4" s="9"/>
      <c r="H4" s="9"/>
      <c r="I4" s="12" t="s">
        <v>3</v>
      </c>
    </row>
    <row r="5" spans="1:11" x14ac:dyDescent="0.25">
      <c r="A5" s="224" t="s">
        <v>4</v>
      </c>
      <c r="B5" s="225" t="s">
        <v>5</v>
      </c>
      <c r="C5" s="226"/>
      <c r="D5" s="229" t="s">
        <v>6</v>
      </c>
      <c r="E5" s="235"/>
      <c r="F5" s="235"/>
      <c r="G5" s="235"/>
      <c r="H5" s="235"/>
      <c r="I5" s="230"/>
    </row>
    <row r="6" spans="1:11" x14ac:dyDescent="0.25">
      <c r="A6" s="224"/>
      <c r="B6" s="227"/>
      <c r="C6" s="228"/>
      <c r="D6" s="231" t="s">
        <v>8</v>
      </c>
      <c r="E6" s="236"/>
      <c r="F6" s="231" t="s">
        <v>9</v>
      </c>
      <c r="G6" s="236"/>
      <c r="H6" s="231" t="s">
        <v>10</v>
      </c>
      <c r="I6" s="236"/>
    </row>
    <row r="7" spans="1:11" x14ac:dyDescent="0.25">
      <c r="A7" s="17"/>
      <c r="B7" s="97">
        <v>45870</v>
      </c>
      <c r="C7" s="98">
        <v>45505</v>
      </c>
      <c r="D7" s="97">
        <v>45870</v>
      </c>
      <c r="E7" s="98">
        <v>45505</v>
      </c>
      <c r="F7" s="97">
        <v>45870</v>
      </c>
      <c r="G7" s="98">
        <v>45505</v>
      </c>
      <c r="H7" s="97">
        <v>45870</v>
      </c>
      <c r="I7" s="98">
        <v>45505</v>
      </c>
    </row>
    <row r="8" spans="1:11" x14ac:dyDescent="0.25">
      <c r="A8" s="85" t="s">
        <v>48</v>
      </c>
      <c r="B8" s="40">
        <v>0</v>
      </c>
      <c r="C8" s="39">
        <v>0</v>
      </c>
      <c r="D8" s="41">
        <v>177.43289000000001</v>
      </c>
      <c r="E8" s="39">
        <v>128.08607000000001</v>
      </c>
      <c r="F8" s="40">
        <v>0</v>
      </c>
      <c r="G8" s="39">
        <v>0</v>
      </c>
      <c r="H8" s="40">
        <v>177.43289000000001</v>
      </c>
      <c r="I8" s="39">
        <v>128.08607000000001</v>
      </c>
    </row>
    <row r="9" spans="1:11" x14ac:dyDescent="0.25">
      <c r="A9" s="85" t="s">
        <v>49</v>
      </c>
      <c r="B9" s="40">
        <v>9.2594699999999985</v>
      </c>
      <c r="C9" s="39">
        <v>0</v>
      </c>
      <c r="D9" s="41">
        <v>416.84853000000004</v>
      </c>
      <c r="E9" s="39">
        <v>987.52994999999999</v>
      </c>
      <c r="F9" s="40">
        <v>0</v>
      </c>
      <c r="G9" s="39">
        <v>0</v>
      </c>
      <c r="H9" s="40">
        <v>416.84853000000004</v>
      </c>
      <c r="I9" s="39">
        <v>987.52994999999999</v>
      </c>
    </row>
    <row r="10" spans="1:11" x14ac:dyDescent="0.25">
      <c r="A10" s="85" t="s">
        <v>50</v>
      </c>
      <c r="B10" s="40">
        <v>0</v>
      </c>
      <c r="C10" s="39">
        <v>0</v>
      </c>
      <c r="D10" s="41">
        <v>321.89657</v>
      </c>
      <c r="E10" s="39">
        <v>246.39901999999998</v>
      </c>
      <c r="F10" s="40">
        <v>0</v>
      </c>
      <c r="G10" s="39">
        <v>0</v>
      </c>
      <c r="H10" s="40">
        <v>321.89657</v>
      </c>
      <c r="I10" s="39">
        <v>246.39901999999998</v>
      </c>
    </row>
    <row r="11" spans="1:11" x14ac:dyDescent="0.25">
      <c r="A11" s="85" t="s">
        <v>51</v>
      </c>
      <c r="B11" s="40">
        <v>297.97305999999998</v>
      </c>
      <c r="C11" s="39">
        <v>0</v>
      </c>
      <c r="D11" s="41">
        <v>0</v>
      </c>
      <c r="E11" s="39">
        <v>127.723</v>
      </c>
      <c r="F11" s="40">
        <v>0</v>
      </c>
      <c r="G11" s="39">
        <v>0</v>
      </c>
      <c r="H11" s="40">
        <v>0</v>
      </c>
      <c r="I11" s="39">
        <v>127.723</v>
      </c>
    </row>
    <row r="12" spans="1:11" x14ac:dyDescent="0.25">
      <c r="A12" s="85" t="s">
        <v>52</v>
      </c>
      <c r="B12" s="40">
        <v>268.55341999999996</v>
      </c>
      <c r="C12" s="39">
        <v>0</v>
      </c>
      <c r="D12" s="41">
        <v>489.11887999999999</v>
      </c>
      <c r="E12" s="39">
        <v>1124.6435800000002</v>
      </c>
      <c r="F12" s="40">
        <v>0</v>
      </c>
      <c r="G12" s="39">
        <v>1.96</v>
      </c>
      <c r="H12" s="40">
        <v>489.11887999999999</v>
      </c>
      <c r="I12" s="39">
        <v>1126.6035800000002</v>
      </c>
    </row>
    <row r="13" spans="1:11" x14ac:dyDescent="0.25">
      <c r="A13" s="85" t="s">
        <v>53</v>
      </c>
      <c r="B13" s="40">
        <v>2.9072199999999997</v>
      </c>
      <c r="C13" s="39">
        <v>0</v>
      </c>
      <c r="D13" s="41">
        <v>0</v>
      </c>
      <c r="E13" s="39">
        <v>0</v>
      </c>
      <c r="F13" s="40">
        <v>0</v>
      </c>
      <c r="G13" s="39">
        <v>0</v>
      </c>
      <c r="H13" s="40">
        <v>0</v>
      </c>
      <c r="I13" s="39">
        <v>0</v>
      </c>
    </row>
    <row r="14" spans="1:11" x14ac:dyDescent="0.25">
      <c r="A14" s="85" t="s">
        <v>54</v>
      </c>
      <c r="B14" s="40">
        <v>794.08706000000006</v>
      </c>
      <c r="C14" s="39">
        <v>777.78462999999999</v>
      </c>
      <c r="D14" s="41">
        <v>1427.5705700000001</v>
      </c>
      <c r="E14" s="39">
        <v>550.71091000000001</v>
      </c>
      <c r="F14" s="40">
        <v>1.7219200000000001</v>
      </c>
      <c r="G14" s="39">
        <v>0</v>
      </c>
      <c r="H14" s="40">
        <v>1429.29249</v>
      </c>
      <c r="I14" s="39">
        <v>550.71091000000001</v>
      </c>
    </row>
    <row r="15" spans="1:11" x14ac:dyDescent="0.25">
      <c r="A15" s="85" t="s">
        <v>55</v>
      </c>
      <c r="B15" s="40">
        <v>554.46884999999997</v>
      </c>
      <c r="C15" s="39">
        <v>78.308229999999995</v>
      </c>
      <c r="D15" s="41">
        <v>145.76300000000001</v>
      </c>
      <c r="E15" s="39">
        <v>154.11294000000001</v>
      </c>
      <c r="F15" s="40">
        <v>0</v>
      </c>
      <c r="G15" s="39">
        <v>0</v>
      </c>
      <c r="H15" s="40">
        <v>145.76300000000001</v>
      </c>
      <c r="I15" s="39">
        <v>154.11294000000001</v>
      </c>
    </row>
    <row r="16" spans="1:11" x14ac:dyDescent="0.25">
      <c r="A16" s="85" t="s">
        <v>56</v>
      </c>
      <c r="B16" s="40">
        <v>374.46696000000003</v>
      </c>
      <c r="C16" s="39">
        <v>525.33246999999994</v>
      </c>
      <c r="D16" s="41">
        <v>119.47232000000001</v>
      </c>
      <c r="E16" s="39">
        <v>695.93183999999997</v>
      </c>
      <c r="F16" s="40">
        <v>113.25216999999999</v>
      </c>
      <c r="G16" s="39">
        <v>81.075860000000006</v>
      </c>
      <c r="H16" s="40">
        <v>232.72449</v>
      </c>
      <c r="I16" s="39">
        <v>777.0077</v>
      </c>
    </row>
    <row r="17" spans="1:10" x14ac:dyDescent="0.25">
      <c r="A17" s="85" t="s">
        <v>57</v>
      </c>
      <c r="B17" s="40">
        <v>0</v>
      </c>
      <c r="C17" s="39">
        <v>0</v>
      </c>
      <c r="D17" s="41">
        <v>0</v>
      </c>
      <c r="E17" s="39">
        <v>0</v>
      </c>
      <c r="F17" s="40">
        <v>0</v>
      </c>
      <c r="G17" s="39">
        <v>0</v>
      </c>
      <c r="H17" s="40">
        <v>0</v>
      </c>
      <c r="I17" s="39">
        <v>0</v>
      </c>
    </row>
    <row r="18" spans="1:10" x14ac:dyDescent="0.25">
      <c r="A18" s="85" t="s">
        <v>58</v>
      </c>
      <c r="B18" s="40">
        <v>26.698080000000001</v>
      </c>
      <c r="C18" s="39">
        <v>0</v>
      </c>
      <c r="D18" s="41">
        <v>796.21617000000003</v>
      </c>
      <c r="E18" s="39">
        <v>214.79955999999999</v>
      </c>
      <c r="F18" s="40">
        <v>1.00875</v>
      </c>
      <c r="G18" s="39">
        <v>0</v>
      </c>
      <c r="H18" s="40">
        <v>797.22492</v>
      </c>
      <c r="I18" s="39">
        <v>214.79955999999999</v>
      </c>
    </row>
    <row r="19" spans="1:10" x14ac:dyDescent="0.25">
      <c r="A19" s="85" t="s">
        <v>59</v>
      </c>
      <c r="B19" s="40">
        <v>6956.0034100000003</v>
      </c>
      <c r="C19" s="39">
        <v>3014.3103999999998</v>
      </c>
      <c r="D19" s="41">
        <v>2472.2059399999998</v>
      </c>
      <c r="E19" s="39">
        <v>2105.2991699999998</v>
      </c>
      <c r="F19" s="40">
        <v>0</v>
      </c>
      <c r="G19" s="39">
        <v>0</v>
      </c>
      <c r="H19" s="40">
        <v>2472.2059399999998</v>
      </c>
      <c r="I19" s="39">
        <v>2105.2991699999998</v>
      </c>
    </row>
    <row r="20" spans="1:10" x14ac:dyDescent="0.25">
      <c r="A20" s="85" t="s">
        <v>60</v>
      </c>
      <c r="B20" s="40">
        <v>14.50248</v>
      </c>
      <c r="C20" s="39">
        <v>0</v>
      </c>
      <c r="D20" s="41">
        <v>826.32078999999999</v>
      </c>
      <c r="E20" s="39">
        <v>0</v>
      </c>
      <c r="F20" s="40">
        <v>0</v>
      </c>
      <c r="G20" s="39">
        <v>0</v>
      </c>
      <c r="H20" s="40">
        <v>826.32078999999999</v>
      </c>
      <c r="I20" s="39">
        <v>0</v>
      </c>
    </row>
    <row r="21" spans="1:10" x14ac:dyDescent="0.25">
      <c r="A21" s="85" t="s">
        <v>61</v>
      </c>
      <c r="B21" s="40">
        <v>0</v>
      </c>
      <c r="C21" s="39">
        <v>0</v>
      </c>
      <c r="D21" s="41">
        <v>0</v>
      </c>
      <c r="E21" s="39">
        <v>0</v>
      </c>
      <c r="F21" s="40">
        <v>0</v>
      </c>
      <c r="G21" s="39">
        <v>0</v>
      </c>
      <c r="H21" s="40">
        <v>0</v>
      </c>
      <c r="I21" s="39">
        <v>0</v>
      </c>
    </row>
    <row r="22" spans="1:10" x14ac:dyDescent="0.25">
      <c r="A22" s="86" t="s">
        <v>10</v>
      </c>
      <c r="B22" s="145">
        <v>9298.9200099999998</v>
      </c>
      <c r="C22" s="146">
        <v>4395.7357300000003</v>
      </c>
      <c r="D22" s="146">
        <v>7192.845659999999</v>
      </c>
      <c r="E22" s="146">
        <v>6335.2360399999998</v>
      </c>
      <c r="F22" s="146">
        <v>115.98284</v>
      </c>
      <c r="G22" s="146">
        <v>83.03586</v>
      </c>
      <c r="H22" s="146">
        <v>7308.8284999999996</v>
      </c>
      <c r="I22" s="146">
        <v>6418.2718999999997</v>
      </c>
    </row>
    <row r="23" spans="1:10" x14ac:dyDescent="0.25">
      <c r="A23" s="1" t="s">
        <v>26</v>
      </c>
      <c r="B23" s="1"/>
    </row>
    <row r="24" spans="1:10" x14ac:dyDescent="0.25">
      <c r="A24" s="1" t="s">
        <v>27</v>
      </c>
      <c r="B24" s="1"/>
      <c r="C24" s="5"/>
      <c r="D24" s="5"/>
      <c r="E24" s="5"/>
      <c r="F24" s="5"/>
      <c r="G24" s="5"/>
      <c r="H24" s="5"/>
      <c r="I24" s="5"/>
    </row>
    <row r="25" spans="1:10" x14ac:dyDescent="0.25">
      <c r="C25" s="10"/>
      <c r="D25" s="10"/>
      <c r="E25" s="10"/>
      <c r="F25" s="10"/>
      <c r="G25" s="10"/>
      <c r="H25" s="10"/>
      <c r="I25" s="10"/>
      <c r="J25" s="69"/>
    </row>
    <row r="26" spans="1:10" x14ac:dyDescent="0.25">
      <c r="D26" s="147"/>
      <c r="E26" s="147"/>
      <c r="H26" s="147"/>
      <c r="I26" s="147"/>
    </row>
    <row r="28" spans="1:10" x14ac:dyDescent="0.25">
      <c r="C28" s="14"/>
      <c r="D28" s="14"/>
      <c r="E28" s="14"/>
      <c r="F28" s="14"/>
      <c r="G28" s="14"/>
      <c r="H28" s="14"/>
      <c r="I28" s="14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D17D-02B2-4527-BBF8-7FB8D195267A}">
  <dimension ref="A1:K29"/>
  <sheetViews>
    <sheetView topLeftCell="A4" workbookViewId="0">
      <selection activeCell="E17" sqref="E17"/>
    </sheetView>
  </sheetViews>
  <sheetFormatPr defaultRowHeight="15" x14ac:dyDescent="0.25"/>
  <cols>
    <col min="1" max="1" width="44.28515625" customWidth="1"/>
    <col min="2" max="3" width="10.5703125" bestFit="1" customWidth="1"/>
    <col min="4" max="4" width="7.28515625" customWidth="1"/>
    <col min="5" max="6" width="10.5703125" bestFit="1" customWidth="1"/>
    <col min="7" max="7" width="6.85546875" customWidth="1"/>
    <col min="9" max="9" width="9.28515625" bestFit="1" customWidth="1"/>
    <col min="10" max="10" width="10.5703125" bestFit="1" customWidth="1"/>
  </cols>
  <sheetData>
    <row r="1" spans="1:10" x14ac:dyDescent="0.25">
      <c r="A1" s="223" t="s">
        <v>62</v>
      </c>
      <c r="B1" s="223"/>
      <c r="C1" s="223"/>
      <c r="D1" s="223"/>
      <c r="E1" s="223"/>
    </row>
    <row r="2" spans="1:10" x14ac:dyDescent="0.25">
      <c r="A2" s="237" t="s">
        <v>63</v>
      </c>
      <c r="B2" s="237"/>
      <c r="C2" s="237"/>
      <c r="D2" s="237"/>
      <c r="E2" s="237"/>
    </row>
    <row r="3" spans="1:10" x14ac:dyDescent="0.25">
      <c r="A3" s="223" t="s">
        <v>2</v>
      </c>
      <c r="B3" s="223"/>
      <c r="C3" s="223"/>
      <c r="D3" s="223"/>
      <c r="E3" s="223"/>
    </row>
    <row r="6" spans="1:10" x14ac:dyDescent="0.25">
      <c r="A6" s="224" t="s">
        <v>64</v>
      </c>
      <c r="B6" s="224"/>
      <c r="C6" s="224"/>
      <c r="D6" s="224"/>
      <c r="E6" s="224"/>
      <c r="F6" s="224"/>
      <c r="G6" s="224"/>
    </row>
    <row r="7" spans="1:10" x14ac:dyDescent="0.25">
      <c r="A7" s="86"/>
      <c r="B7" s="224">
        <v>2025</v>
      </c>
      <c r="C7" s="224"/>
      <c r="D7" s="224"/>
      <c r="E7" s="224">
        <v>2024</v>
      </c>
      <c r="F7" s="224"/>
      <c r="G7" s="224"/>
    </row>
    <row r="8" spans="1:10" x14ac:dyDescent="0.25">
      <c r="A8" s="239" t="s">
        <v>65</v>
      </c>
      <c r="B8" s="241" t="s">
        <v>66</v>
      </c>
      <c r="C8" s="241" t="s">
        <v>67</v>
      </c>
      <c r="D8" s="238" t="s">
        <v>68</v>
      </c>
      <c r="E8" s="241" t="s">
        <v>66</v>
      </c>
      <c r="F8" s="241" t="s">
        <v>67</v>
      </c>
      <c r="G8" s="238" t="s">
        <v>68</v>
      </c>
    </row>
    <row r="9" spans="1:10" x14ac:dyDescent="0.25">
      <c r="A9" s="240"/>
      <c r="B9" s="241"/>
      <c r="C9" s="241"/>
      <c r="D9" s="238"/>
      <c r="E9" s="241"/>
      <c r="F9" s="241"/>
      <c r="G9" s="238"/>
    </row>
    <row r="10" spans="1:10" ht="15.75" x14ac:dyDescent="0.25">
      <c r="A10" s="155" t="s">
        <v>69</v>
      </c>
      <c r="B10" s="156">
        <v>4444.6713928571426</v>
      </c>
      <c r="C10" s="156">
        <v>6451.3838800000003</v>
      </c>
      <c r="D10" s="157">
        <v>31.146872362350074</v>
      </c>
      <c r="E10" s="156">
        <v>21132.87861607143</v>
      </c>
      <c r="F10" s="156">
        <v>22223.557000000001</v>
      </c>
      <c r="G10" s="157">
        <v>60.05633181648772</v>
      </c>
    </row>
    <row r="11" spans="1:10" ht="15.75" x14ac:dyDescent="0.25">
      <c r="A11" s="158" t="s">
        <v>70</v>
      </c>
      <c r="B11" s="156">
        <v>6236.060645371992</v>
      </c>
      <c r="C11" s="156">
        <v>5983.9642139999996</v>
      </c>
      <c r="D11" s="157">
        <v>28.89019984876926</v>
      </c>
      <c r="E11" s="156">
        <v>6961.2359499596305</v>
      </c>
      <c r="F11" s="156">
        <v>6864.2696299999998</v>
      </c>
      <c r="G11" s="157">
        <v>18.54981426137676</v>
      </c>
    </row>
    <row r="12" spans="1:10" ht="15.75" x14ac:dyDescent="0.25">
      <c r="A12" s="158" t="s">
        <v>71</v>
      </c>
      <c r="B12" s="156">
        <v>235.76433</v>
      </c>
      <c r="C12" s="156">
        <v>5748.9348419999997</v>
      </c>
      <c r="D12" s="157"/>
      <c r="E12" s="156">
        <v>181.66</v>
      </c>
      <c r="F12" s="156">
        <v>4452.8617699999995</v>
      </c>
      <c r="G12" s="157"/>
    </row>
    <row r="13" spans="1:10" x14ac:dyDescent="0.25">
      <c r="A13" s="159" t="s">
        <v>72</v>
      </c>
      <c r="B13" s="139">
        <v>0</v>
      </c>
      <c r="C13" s="139">
        <v>0</v>
      </c>
      <c r="D13" s="135">
        <v>0</v>
      </c>
      <c r="E13" s="139">
        <v>0</v>
      </c>
      <c r="F13" s="139">
        <v>0</v>
      </c>
      <c r="G13" s="135">
        <v>0</v>
      </c>
      <c r="J13" s="68"/>
    </row>
    <row r="14" spans="1:10" x14ac:dyDescent="0.25">
      <c r="A14" s="159" t="s">
        <v>73</v>
      </c>
      <c r="B14" s="139">
        <v>0</v>
      </c>
      <c r="C14" s="139">
        <v>0</v>
      </c>
      <c r="D14" s="135">
        <v>0</v>
      </c>
      <c r="E14" s="139">
        <v>0</v>
      </c>
      <c r="F14" s="139">
        <v>0</v>
      </c>
      <c r="G14" s="135">
        <v>0</v>
      </c>
      <c r="J14" s="68"/>
    </row>
    <row r="15" spans="1:10" x14ac:dyDescent="0.25">
      <c r="A15" s="159" t="s">
        <v>74</v>
      </c>
      <c r="B15" s="139">
        <v>117.41836000000001</v>
      </c>
      <c r="C15" s="139">
        <v>4112.035202</v>
      </c>
      <c r="D15" s="135">
        <v>19.852645256971503</v>
      </c>
      <c r="E15" s="139">
        <v>117.33</v>
      </c>
      <c r="F15" s="139">
        <v>4203.4695199999996</v>
      </c>
      <c r="G15" s="135">
        <v>11.359340913500585</v>
      </c>
      <c r="J15" s="68"/>
    </row>
    <row r="16" spans="1:10" x14ac:dyDescent="0.25">
      <c r="A16" s="159" t="s">
        <v>75</v>
      </c>
      <c r="B16" s="139">
        <v>66.805970000000002</v>
      </c>
      <c r="C16" s="139">
        <v>1363.76746</v>
      </c>
      <c r="D16" s="135">
        <v>6.5841828355974936</v>
      </c>
      <c r="E16" s="139">
        <v>0.32</v>
      </c>
      <c r="F16" s="139">
        <v>2.9051999999999998</v>
      </c>
      <c r="G16" s="135">
        <v>7.8509329174110201E-3</v>
      </c>
    </row>
    <row r="17" spans="1:11" x14ac:dyDescent="0.25">
      <c r="A17" s="159" t="s">
        <v>76</v>
      </c>
      <c r="B17" s="139">
        <v>51.54</v>
      </c>
      <c r="C17" s="139">
        <v>273.13218000000001</v>
      </c>
      <c r="D17" s="135">
        <v>1.3186648487751167</v>
      </c>
      <c r="E17" s="139">
        <v>64.010000000000005</v>
      </c>
      <c r="F17" s="139">
        <v>246.48704999999998</v>
      </c>
      <c r="G17" s="135">
        <v>0.66609985355931978</v>
      </c>
      <c r="J17" s="68"/>
    </row>
    <row r="18" spans="1:11" x14ac:dyDescent="0.25">
      <c r="A18" s="159" t="s">
        <v>77</v>
      </c>
      <c r="B18" s="139">
        <v>0</v>
      </c>
      <c r="C18" s="139">
        <v>0</v>
      </c>
      <c r="D18" s="135">
        <v>0</v>
      </c>
      <c r="E18" s="139">
        <v>0</v>
      </c>
      <c r="F18" s="139">
        <v>0</v>
      </c>
      <c r="G18" s="135">
        <v>0</v>
      </c>
    </row>
    <row r="19" spans="1:11" ht="15.75" x14ac:dyDescent="0.25">
      <c r="A19" s="160" t="s">
        <v>78</v>
      </c>
      <c r="B19" s="156">
        <v>33.935000000000002</v>
      </c>
      <c r="C19" s="156">
        <v>2206.9374699999998</v>
      </c>
      <c r="D19" s="157"/>
      <c r="E19" s="156">
        <v>39.765000000000001</v>
      </c>
      <c r="F19" s="156">
        <v>2896.7593700000002</v>
      </c>
      <c r="G19" s="157"/>
      <c r="J19" s="68"/>
      <c r="K19" s="220"/>
    </row>
    <row r="20" spans="1:11" x14ac:dyDescent="0.25">
      <c r="A20" s="159" t="s">
        <v>79</v>
      </c>
      <c r="B20" s="139">
        <v>29.975000000000001</v>
      </c>
      <c r="C20" s="139">
        <v>1989.16689</v>
      </c>
      <c r="D20" s="135">
        <v>9.6035716340356494</v>
      </c>
      <c r="E20" s="139">
        <v>39.765000000000001</v>
      </c>
      <c r="F20" s="139">
        <v>2896.7593700000002</v>
      </c>
      <c r="G20" s="135">
        <v>7.8281231900563855</v>
      </c>
      <c r="K20" s="220"/>
    </row>
    <row r="21" spans="1:11" x14ac:dyDescent="0.25">
      <c r="A21" s="159" t="s">
        <v>80</v>
      </c>
      <c r="B21" s="139">
        <v>3.96</v>
      </c>
      <c r="C21" s="139">
        <v>217.77058</v>
      </c>
      <c r="D21" s="135">
        <v>1.0513825538366421</v>
      </c>
      <c r="E21" s="139">
        <v>0</v>
      </c>
      <c r="F21" s="139">
        <v>0</v>
      </c>
      <c r="G21" s="135">
        <v>0</v>
      </c>
      <c r="K21" s="220"/>
    </row>
    <row r="22" spans="1:11" ht="15.75" x14ac:dyDescent="0.25">
      <c r="A22" s="160" t="s">
        <v>81</v>
      </c>
      <c r="B22" s="156">
        <v>1027.5</v>
      </c>
      <c r="C22" s="156">
        <v>308.85694000000001</v>
      </c>
      <c r="D22" s="157">
        <v>1.4911417251465766</v>
      </c>
      <c r="E22" s="156">
        <v>1739.81</v>
      </c>
      <c r="F22" s="156">
        <v>559.81169999999997</v>
      </c>
      <c r="G22" s="157">
        <v>1.5128198069261403</v>
      </c>
      <c r="K22" s="220"/>
    </row>
    <row r="23" spans="1:11" ht="15.75" x14ac:dyDescent="0.25">
      <c r="A23" s="161" t="s">
        <v>82</v>
      </c>
      <c r="B23" s="162">
        <v>9.331252000000001</v>
      </c>
      <c r="C23" s="163">
        <v>12.705</v>
      </c>
      <c r="D23" s="157">
        <v>6.1338934517667802E-2</v>
      </c>
      <c r="E23" s="163">
        <v>5.3684840000000005</v>
      </c>
      <c r="F23" s="163">
        <v>7.26</v>
      </c>
      <c r="G23" s="157">
        <v>1.9619225175686358E-2</v>
      </c>
    </row>
    <row r="24" spans="1:11" ht="15.75" x14ac:dyDescent="0.25">
      <c r="A24" s="164" t="s">
        <v>83</v>
      </c>
      <c r="B24" s="38"/>
      <c r="C24" s="165">
        <v>20712.782346000004</v>
      </c>
      <c r="D24" s="166">
        <v>99.999999999999972</v>
      </c>
      <c r="E24" s="167"/>
      <c r="F24" s="165">
        <v>37004.519469999999</v>
      </c>
      <c r="G24" s="166">
        <v>100.00000000000001</v>
      </c>
    </row>
    <row r="25" spans="1:11" x14ac:dyDescent="0.25">
      <c r="A25" s="87"/>
      <c r="B25" s="168"/>
      <c r="C25" s="169"/>
      <c r="D25" s="170"/>
      <c r="E25" s="168"/>
      <c r="F25" s="169"/>
      <c r="G25" s="170"/>
    </row>
    <row r="26" spans="1:11" ht="15.75" x14ac:dyDescent="0.25">
      <c r="A26" s="171" t="s">
        <v>84</v>
      </c>
      <c r="B26" s="172"/>
      <c r="C26" s="173">
        <v>5397.0081609999925</v>
      </c>
      <c r="D26" s="174"/>
      <c r="E26" s="172"/>
      <c r="F26" s="173">
        <v>6766.7591499999962</v>
      </c>
      <c r="G26" s="174"/>
    </row>
    <row r="27" spans="1:11" ht="15.75" x14ac:dyDescent="0.25">
      <c r="A27" s="175" t="s">
        <v>85</v>
      </c>
      <c r="B27" s="176"/>
      <c r="C27" s="138">
        <v>26109.790506999998</v>
      </c>
      <c r="D27" s="177"/>
      <c r="E27" s="178"/>
      <c r="F27" s="138">
        <v>43771.278619999997</v>
      </c>
      <c r="G27" s="177"/>
    </row>
    <row r="28" spans="1:11" x14ac:dyDescent="0.25">
      <c r="A28" s="179" t="s">
        <v>86</v>
      </c>
    </row>
    <row r="29" spans="1:11" x14ac:dyDescent="0.25">
      <c r="A29" s="179" t="s">
        <v>87</v>
      </c>
    </row>
  </sheetData>
  <mergeCells count="13">
    <mergeCell ref="G8:G9"/>
    <mergeCell ref="A8:A9"/>
    <mergeCell ref="B8:B9"/>
    <mergeCell ref="C8:C9"/>
    <mergeCell ref="D8:D9"/>
    <mergeCell ref="E8:E9"/>
    <mergeCell ref="F8:F9"/>
    <mergeCell ref="A1:E1"/>
    <mergeCell ref="A2:E2"/>
    <mergeCell ref="A3:E3"/>
    <mergeCell ref="A6:G6"/>
    <mergeCell ref="B7:D7"/>
    <mergeCell ref="E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A2CB-7631-4CCC-8E06-BDC0582E771C}">
  <dimension ref="A1:I28"/>
  <sheetViews>
    <sheetView topLeftCell="A5" workbookViewId="0">
      <selection activeCell="F14" sqref="F14"/>
    </sheetView>
  </sheetViews>
  <sheetFormatPr defaultRowHeight="15" x14ac:dyDescent="0.25"/>
  <cols>
    <col min="1" max="1" width="36.28515625" customWidth="1"/>
    <col min="2" max="2" width="10.5703125" bestFit="1" customWidth="1"/>
    <col min="3" max="3" width="15.28515625" bestFit="1" customWidth="1"/>
    <col min="4" max="4" width="8" bestFit="1" customWidth="1"/>
    <col min="5" max="5" width="10.5703125" bestFit="1" customWidth="1"/>
    <col min="6" max="6" width="12.28515625" bestFit="1" customWidth="1"/>
    <col min="8" max="9" width="10.28515625" bestFit="1" customWidth="1"/>
  </cols>
  <sheetData>
    <row r="1" spans="1:7" x14ac:dyDescent="0.25">
      <c r="B1" s="223" t="s">
        <v>62</v>
      </c>
      <c r="C1" s="223"/>
      <c r="D1" s="223"/>
      <c r="E1" s="76"/>
      <c r="F1" s="76"/>
    </row>
    <row r="2" spans="1:7" ht="15" customHeight="1" x14ac:dyDescent="0.25">
      <c r="A2" s="237" t="s">
        <v>63</v>
      </c>
      <c r="B2" s="237"/>
      <c r="C2" s="237"/>
      <c r="D2" s="237"/>
      <c r="E2" s="237"/>
      <c r="F2" s="237"/>
      <c r="G2" s="237"/>
    </row>
    <row r="3" spans="1:7" x14ac:dyDescent="0.25">
      <c r="A3" s="223" t="s">
        <v>88</v>
      </c>
      <c r="B3" s="223"/>
      <c r="C3" s="223"/>
      <c r="D3" s="223"/>
      <c r="E3" s="223"/>
      <c r="F3" s="223"/>
    </row>
    <row r="5" spans="1:7" x14ac:dyDescent="0.25">
      <c r="A5" s="229" t="s">
        <v>89</v>
      </c>
      <c r="B5" s="235"/>
      <c r="C5" s="235"/>
      <c r="D5" s="235"/>
      <c r="E5" s="235"/>
      <c r="F5" s="235"/>
      <c r="G5" s="230"/>
    </row>
    <row r="6" spans="1:7" x14ac:dyDescent="0.25">
      <c r="A6" s="178"/>
      <c r="B6" s="229">
        <v>2025</v>
      </c>
      <c r="C6" s="235"/>
      <c r="D6" s="230"/>
      <c r="E6" s="229">
        <v>2024</v>
      </c>
      <c r="F6" s="235"/>
      <c r="G6" s="230"/>
    </row>
    <row r="7" spans="1:7" x14ac:dyDescent="0.25">
      <c r="A7" s="239" t="s">
        <v>65</v>
      </c>
      <c r="B7" s="241" t="s">
        <v>66</v>
      </c>
      <c r="C7" s="241" t="s">
        <v>67</v>
      </c>
      <c r="D7" s="238" t="s">
        <v>68</v>
      </c>
      <c r="E7" s="241" t="s">
        <v>66</v>
      </c>
      <c r="F7" s="241" t="s">
        <v>67</v>
      </c>
      <c r="G7" s="238" t="s">
        <v>68</v>
      </c>
    </row>
    <row r="8" spans="1:7" x14ac:dyDescent="0.25">
      <c r="A8" s="240"/>
      <c r="B8" s="241"/>
      <c r="C8" s="241"/>
      <c r="D8" s="238"/>
      <c r="E8" s="241"/>
      <c r="F8" s="241"/>
      <c r="G8" s="238"/>
    </row>
    <row r="9" spans="1:7" ht="15.75" x14ac:dyDescent="0.25">
      <c r="A9" s="155" t="s">
        <v>69</v>
      </c>
      <c r="B9" s="180">
        <v>84301.149131696438</v>
      </c>
      <c r="C9" s="181">
        <v>94570.31349</v>
      </c>
      <c r="D9" s="186">
        <v>43.16239517781279</v>
      </c>
      <c r="E9" s="181">
        <v>89800.009864732143</v>
      </c>
      <c r="F9" s="181">
        <v>118388.29506999999</v>
      </c>
      <c r="G9" s="157">
        <v>47.897495609819437</v>
      </c>
    </row>
    <row r="10" spans="1:7" ht="15.75" x14ac:dyDescent="0.25">
      <c r="A10" s="158" t="s">
        <v>70</v>
      </c>
      <c r="B10" s="182">
        <v>60382.506001034191</v>
      </c>
      <c r="C10" s="183">
        <v>59303.907144000004</v>
      </c>
      <c r="D10" s="184">
        <v>27.066619336186399</v>
      </c>
      <c r="E10" s="183">
        <v>57036.12131433082</v>
      </c>
      <c r="F10" s="183">
        <v>56305.638469999998</v>
      </c>
      <c r="G10" s="157">
        <v>22.780115803089291</v>
      </c>
    </row>
    <row r="11" spans="1:7" ht="15.75" x14ac:dyDescent="0.25">
      <c r="A11" s="158" t="s">
        <v>71</v>
      </c>
      <c r="B11" s="182">
        <v>1482.6058699999999</v>
      </c>
      <c r="C11" s="183">
        <v>28564.486476000002</v>
      </c>
      <c r="D11" s="184"/>
      <c r="E11" s="156">
        <v>1209.5966269999999</v>
      </c>
      <c r="F11" s="156">
        <v>21782.434915999998</v>
      </c>
      <c r="G11" s="157"/>
    </row>
    <row r="12" spans="1:7" x14ac:dyDescent="0.25">
      <c r="A12" s="159" t="s">
        <v>72</v>
      </c>
      <c r="B12" s="132">
        <v>31.507000000000001</v>
      </c>
      <c r="C12" s="134">
        <v>187.69951</v>
      </c>
      <c r="D12" s="217">
        <v>8.5667056884172171E-2</v>
      </c>
      <c r="E12" s="134">
        <v>0</v>
      </c>
      <c r="F12" s="134">
        <v>0</v>
      </c>
      <c r="G12" s="135">
        <v>0</v>
      </c>
    </row>
    <row r="13" spans="1:7" x14ac:dyDescent="0.25">
      <c r="A13" s="159" t="s">
        <v>73</v>
      </c>
      <c r="B13" s="132">
        <v>17.237919999999999</v>
      </c>
      <c r="C13" s="134">
        <v>60.77534</v>
      </c>
      <c r="D13" s="217">
        <v>2.7738189135043046E-2</v>
      </c>
      <c r="E13" s="134">
        <v>0.72</v>
      </c>
      <c r="F13" s="134">
        <v>29.052</v>
      </c>
      <c r="G13" s="135">
        <v>1.1753848145491958E-2</v>
      </c>
    </row>
    <row r="14" spans="1:7" x14ac:dyDescent="0.25">
      <c r="A14" s="159" t="s">
        <v>74</v>
      </c>
      <c r="B14" s="132">
        <v>461.08727000000005</v>
      </c>
      <c r="C14" s="134">
        <v>15855.934448999998</v>
      </c>
      <c r="D14" s="217">
        <v>7.2367330015629117</v>
      </c>
      <c r="E14" s="134">
        <v>364.04296699999998</v>
      </c>
      <c r="F14" s="134">
        <v>12539.403517000001</v>
      </c>
      <c r="G14" s="135">
        <v>5.0731875524530432</v>
      </c>
    </row>
    <row r="15" spans="1:7" x14ac:dyDescent="0.25">
      <c r="A15" s="159" t="s">
        <v>75</v>
      </c>
      <c r="B15" s="132">
        <v>155.53167999999999</v>
      </c>
      <c r="C15" s="134">
        <v>2968.9065970000001</v>
      </c>
      <c r="D15" s="217">
        <v>1.3550247964365651</v>
      </c>
      <c r="E15" s="134">
        <v>71.461770000000001</v>
      </c>
      <c r="F15" s="134">
        <v>1120.952264</v>
      </c>
      <c r="G15" s="135">
        <v>0.45351448056593047</v>
      </c>
    </row>
    <row r="16" spans="1:7" x14ac:dyDescent="0.25">
      <c r="A16" s="159" t="s">
        <v>76</v>
      </c>
      <c r="B16" s="132">
        <v>257.39152999999999</v>
      </c>
      <c r="C16" s="134">
        <v>1263.0994599999999</v>
      </c>
      <c r="D16" s="217">
        <v>0.57648532641447559</v>
      </c>
      <c r="E16" s="134">
        <v>269.57189</v>
      </c>
      <c r="F16" s="134">
        <v>1198.9270100000001</v>
      </c>
      <c r="G16" s="135">
        <v>0.48506147642395425</v>
      </c>
    </row>
    <row r="17" spans="1:9" x14ac:dyDescent="0.25">
      <c r="A17" s="159" t="s">
        <v>77</v>
      </c>
      <c r="B17" s="132">
        <v>559.85046999999997</v>
      </c>
      <c r="C17" s="134">
        <v>8228.0711200000005</v>
      </c>
      <c r="D17" s="217">
        <v>3.7553355183721799</v>
      </c>
      <c r="E17" s="134">
        <v>503.8</v>
      </c>
      <c r="F17" s="134">
        <v>6894.1001249999999</v>
      </c>
      <c r="G17" s="135">
        <v>2.7892126521088785</v>
      </c>
    </row>
    <row r="18" spans="1:9" ht="15.75" x14ac:dyDescent="0.25">
      <c r="A18" s="160" t="s">
        <v>90</v>
      </c>
      <c r="B18" s="182">
        <v>324.61052599999999</v>
      </c>
      <c r="C18" s="183">
        <v>20096.859519999998</v>
      </c>
      <c r="D18" s="184"/>
      <c r="E18" s="156">
        <v>307.39500000000004</v>
      </c>
      <c r="F18" s="183">
        <v>19447.784200000002</v>
      </c>
      <c r="G18" s="157"/>
      <c r="H18" s="220"/>
      <c r="I18" s="220"/>
    </row>
    <row r="19" spans="1:9" x14ac:dyDescent="0.25">
      <c r="A19" s="159" t="s">
        <v>79</v>
      </c>
      <c r="B19" s="208">
        <v>285.45</v>
      </c>
      <c r="C19" s="209">
        <v>18540.08685</v>
      </c>
      <c r="D19" s="217">
        <v>8.461794465081141</v>
      </c>
      <c r="E19" s="209">
        <v>263.23</v>
      </c>
      <c r="F19" s="209">
        <v>17606.425480000002</v>
      </c>
      <c r="G19" s="135">
        <v>7.1232015515916416</v>
      </c>
    </row>
    <row r="20" spans="1:9" x14ac:dyDescent="0.25">
      <c r="A20" s="159" t="s">
        <v>80</v>
      </c>
      <c r="B20" s="208">
        <v>39.160525999999997</v>
      </c>
      <c r="C20" s="209">
        <v>1556.7726699999998</v>
      </c>
      <c r="D20" s="217">
        <v>0.7105193448646433</v>
      </c>
      <c r="E20" s="209">
        <v>44.164999999999999</v>
      </c>
      <c r="F20" s="209">
        <v>1841.3587199999999</v>
      </c>
      <c r="G20" s="135">
        <v>0.74497627620327156</v>
      </c>
    </row>
    <row r="21" spans="1:9" ht="15.75" x14ac:dyDescent="0.25">
      <c r="A21" s="160" t="s">
        <v>81</v>
      </c>
      <c r="B21" s="182">
        <v>25391.532649999997</v>
      </c>
      <c r="C21" s="183">
        <v>6714.0259100000003</v>
      </c>
      <c r="D21" s="184">
        <v>3.0643172140075157</v>
      </c>
      <c r="E21" s="183">
        <v>32703.133999999998</v>
      </c>
      <c r="F21" s="183">
        <v>9922.9077500000003</v>
      </c>
      <c r="G21" s="157">
        <v>4.0146065969718192</v>
      </c>
    </row>
    <row r="22" spans="1:9" ht="15.75" x14ac:dyDescent="0.25">
      <c r="A22" s="161" t="s">
        <v>82</v>
      </c>
      <c r="B22" s="162">
        <v>12831.205153000001</v>
      </c>
      <c r="C22" s="163">
        <v>9853.89581</v>
      </c>
      <c r="D22" s="218">
        <v>4.4973705732421774</v>
      </c>
      <c r="E22" s="163">
        <v>12621.249228000001</v>
      </c>
      <c r="F22" s="183">
        <v>21323.054780000002</v>
      </c>
      <c r="G22" s="185">
        <v>8.6268741526272361</v>
      </c>
    </row>
    <row r="23" spans="1:9" ht="15.75" x14ac:dyDescent="0.25">
      <c r="A23" s="164" t="s">
        <v>83</v>
      </c>
      <c r="B23" s="38"/>
      <c r="C23" s="165">
        <v>219103.48834999997</v>
      </c>
      <c r="D23" s="186">
        <v>100.00000000000003</v>
      </c>
      <c r="E23" s="187"/>
      <c r="F23" s="188">
        <v>247170.11518600001</v>
      </c>
      <c r="G23" s="157">
        <v>99.999999999999986</v>
      </c>
      <c r="H23" s="76"/>
    </row>
    <row r="24" spans="1:9" x14ac:dyDescent="0.25">
      <c r="A24" s="87"/>
      <c r="B24" s="168"/>
      <c r="C24" s="169"/>
      <c r="D24" s="169"/>
      <c r="E24" s="168"/>
      <c r="F24" s="189"/>
      <c r="G24" s="170"/>
    </row>
    <row r="25" spans="1:9" ht="15.75" x14ac:dyDescent="0.25">
      <c r="A25" s="171" t="s">
        <v>84</v>
      </c>
      <c r="B25" s="172"/>
      <c r="C25" s="173">
        <v>57886.711630000078</v>
      </c>
      <c r="D25" s="210"/>
      <c r="E25" s="172"/>
      <c r="F25" s="173">
        <v>60676.257400000002</v>
      </c>
      <c r="G25" s="174"/>
    </row>
    <row r="26" spans="1:9" ht="15.75" x14ac:dyDescent="0.25">
      <c r="A26" s="175" t="s">
        <v>85</v>
      </c>
      <c r="B26" s="176"/>
      <c r="C26" s="138">
        <v>276990.19998000003</v>
      </c>
      <c r="D26" s="138"/>
      <c r="E26" s="178"/>
      <c r="F26" s="138">
        <v>307846.37258600001</v>
      </c>
      <c r="G26" s="177"/>
    </row>
    <row r="27" spans="1:9" x14ac:dyDescent="0.25">
      <c r="A27" s="179" t="s">
        <v>91</v>
      </c>
    </row>
    <row r="28" spans="1:9" x14ac:dyDescent="0.25">
      <c r="A28" s="179" t="s">
        <v>92</v>
      </c>
    </row>
  </sheetData>
  <mergeCells count="13">
    <mergeCell ref="G7:G8"/>
    <mergeCell ref="A7:A8"/>
    <mergeCell ref="B7:B8"/>
    <mergeCell ref="C7:C8"/>
    <mergeCell ref="D7:D8"/>
    <mergeCell ref="E7:E8"/>
    <mergeCell ref="F7:F8"/>
    <mergeCell ref="B1:D1"/>
    <mergeCell ref="A2:G2"/>
    <mergeCell ref="A3:F3"/>
    <mergeCell ref="A5:G5"/>
    <mergeCell ref="B6:D6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8683-82F5-47FF-9D75-4B3426BA0662}">
  <dimension ref="A1:K33"/>
  <sheetViews>
    <sheetView topLeftCell="A2" workbookViewId="0">
      <selection activeCell="H22" sqref="A1:XFD1048576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6" max="6" width="10.5703125" customWidth="1"/>
    <col min="8" max="9" width="10.5703125" bestFit="1" customWidth="1"/>
    <col min="10" max="10" width="10.5703125" customWidth="1"/>
    <col min="11" max="11" width="10.5703125" bestFit="1" customWidth="1"/>
  </cols>
  <sheetData>
    <row r="1" spans="1:11" x14ac:dyDescent="0.25">
      <c r="A1" s="223" t="s">
        <v>93</v>
      </c>
      <c r="B1" s="223"/>
      <c r="C1" s="223"/>
      <c r="D1" s="223"/>
      <c r="E1" s="223"/>
    </row>
    <row r="2" spans="1:11" x14ac:dyDescent="0.25">
      <c r="A2" s="223" t="s">
        <v>94</v>
      </c>
      <c r="B2" s="223"/>
      <c r="C2" s="223"/>
      <c r="D2" s="223"/>
      <c r="E2" s="223"/>
    </row>
    <row r="3" spans="1:11" x14ac:dyDescent="0.25">
      <c r="A3" s="223" t="s">
        <v>2</v>
      </c>
      <c r="B3" s="223"/>
      <c r="C3" s="223"/>
      <c r="D3" s="223"/>
      <c r="E3" s="223"/>
    </row>
    <row r="5" spans="1:11" x14ac:dyDescent="0.25">
      <c r="A5" s="229" t="s">
        <v>64</v>
      </c>
      <c r="B5" s="235"/>
      <c r="C5" s="235"/>
      <c r="D5" s="235"/>
      <c r="E5" s="230"/>
    </row>
    <row r="6" spans="1:11" x14ac:dyDescent="0.25">
      <c r="A6" s="190"/>
      <c r="B6" s="229">
        <v>2025</v>
      </c>
      <c r="C6" s="230"/>
      <c r="D6" s="229">
        <v>2024</v>
      </c>
      <c r="E6" s="230"/>
    </row>
    <row r="7" spans="1:11" x14ac:dyDescent="0.25">
      <c r="A7" s="242" t="s">
        <v>65</v>
      </c>
      <c r="B7" s="241" t="s">
        <v>66</v>
      </c>
      <c r="C7" s="244" t="s">
        <v>67</v>
      </c>
      <c r="D7" s="241" t="s">
        <v>66</v>
      </c>
      <c r="E7" s="244" t="s">
        <v>67</v>
      </c>
    </row>
    <row r="8" spans="1:11" x14ac:dyDescent="0.25">
      <c r="A8" s="243"/>
      <c r="B8" s="241"/>
      <c r="C8" s="244"/>
      <c r="D8" s="241"/>
      <c r="E8" s="244"/>
    </row>
    <row r="9" spans="1:11" ht="15.75" x14ac:dyDescent="0.25">
      <c r="A9" s="191" t="s">
        <v>95</v>
      </c>
      <c r="B9" s="180">
        <v>112.48123</v>
      </c>
      <c r="C9" s="192">
        <v>441.7518</v>
      </c>
      <c r="D9" s="180">
        <v>131.12010999999998</v>
      </c>
      <c r="E9" s="192">
        <v>410.25650999999999</v>
      </c>
      <c r="F9" s="221"/>
    </row>
    <row r="10" spans="1:11" ht="15.75" x14ac:dyDescent="0.25">
      <c r="A10" s="193" t="s">
        <v>96</v>
      </c>
      <c r="B10" s="182">
        <v>102</v>
      </c>
      <c r="C10" s="194">
        <v>226.06088</v>
      </c>
      <c r="D10" s="182">
        <v>0</v>
      </c>
      <c r="E10" s="194">
        <v>0</v>
      </c>
      <c r="F10" s="221"/>
    </row>
    <row r="11" spans="1:11" ht="15.75" x14ac:dyDescent="0.25">
      <c r="A11" s="193" t="s">
        <v>97</v>
      </c>
      <c r="B11" s="182">
        <v>400.53399999999999</v>
      </c>
      <c r="C11" s="194">
        <v>230.21854000000002</v>
      </c>
      <c r="D11" s="182">
        <v>247.88399999999999</v>
      </c>
      <c r="E11" s="194">
        <v>147.36102</v>
      </c>
      <c r="F11" s="221"/>
    </row>
    <row r="12" spans="1:11" ht="15.75" x14ac:dyDescent="0.25">
      <c r="A12" s="195" t="s">
        <v>98</v>
      </c>
      <c r="B12" s="182">
        <v>0</v>
      </c>
      <c r="C12" s="194">
        <v>0</v>
      </c>
      <c r="D12" s="182">
        <v>116.8432</v>
      </c>
      <c r="E12" s="194">
        <v>1258.61122</v>
      </c>
      <c r="F12" s="221"/>
    </row>
    <row r="13" spans="1:11" ht="15.75" x14ac:dyDescent="0.25">
      <c r="A13" s="195" t="s">
        <v>99</v>
      </c>
      <c r="B13" s="182">
        <v>0</v>
      </c>
      <c r="C13" s="194">
        <v>0</v>
      </c>
      <c r="D13" s="182">
        <v>1.332632</v>
      </c>
      <c r="E13" s="194">
        <v>17.523109999999999</v>
      </c>
      <c r="F13" s="221"/>
    </row>
    <row r="14" spans="1:11" ht="15.75" x14ac:dyDescent="0.25">
      <c r="A14" s="195" t="s">
        <v>100</v>
      </c>
      <c r="B14" s="182">
        <v>253.25</v>
      </c>
      <c r="C14" s="194">
        <v>312.56403999999998</v>
      </c>
      <c r="D14" s="182">
        <v>153</v>
      </c>
      <c r="E14" s="194">
        <v>209.11386999999999</v>
      </c>
      <c r="F14" s="221"/>
    </row>
    <row r="15" spans="1:11" ht="15.75" x14ac:dyDescent="0.25">
      <c r="A15" s="196" t="s">
        <v>101</v>
      </c>
      <c r="B15" s="182">
        <v>2.2261299999999999</v>
      </c>
      <c r="C15" s="194">
        <v>19.232569999999999</v>
      </c>
      <c r="D15" s="182">
        <v>1.91581</v>
      </c>
      <c r="E15" s="194">
        <v>14.50582</v>
      </c>
      <c r="F15" s="221"/>
    </row>
    <row r="16" spans="1:11" x14ac:dyDescent="0.25">
      <c r="A16" s="197" t="s">
        <v>102</v>
      </c>
      <c r="B16" s="132">
        <v>1.2523199999999999</v>
      </c>
      <c r="C16" s="133">
        <v>9.14893</v>
      </c>
      <c r="D16" s="132">
        <v>0.9561900000000001</v>
      </c>
      <c r="E16" s="133">
        <v>7.0188100000000002</v>
      </c>
      <c r="F16" s="221"/>
      <c r="I16" s="68"/>
      <c r="J16" s="68"/>
      <c r="K16" s="68"/>
    </row>
    <row r="17" spans="1:11" x14ac:dyDescent="0.25">
      <c r="A17" s="197" t="s">
        <v>103</v>
      </c>
      <c r="B17" s="132">
        <v>0.97380999999999995</v>
      </c>
      <c r="C17" s="133">
        <v>10.083639999999999</v>
      </c>
      <c r="D17" s="132">
        <v>0.95962000000000003</v>
      </c>
      <c r="E17" s="133">
        <v>7.4870100000000006</v>
      </c>
      <c r="F17" s="221"/>
    </row>
    <row r="18" spans="1:11" ht="15.75" x14ac:dyDescent="0.25">
      <c r="A18" s="198" t="s">
        <v>104</v>
      </c>
      <c r="B18" s="182">
        <v>45.160000000000004</v>
      </c>
      <c r="C18" s="194">
        <v>590.10257000000001</v>
      </c>
      <c r="D18" s="182">
        <v>92.87873900000001</v>
      </c>
      <c r="E18" s="194">
        <v>321.23410000000001</v>
      </c>
      <c r="F18" s="221"/>
      <c r="I18" s="139"/>
      <c r="J18" s="139"/>
      <c r="K18" s="139"/>
    </row>
    <row r="19" spans="1:11" x14ac:dyDescent="0.25">
      <c r="A19" s="197" t="s">
        <v>105</v>
      </c>
      <c r="B19" s="132">
        <v>1.5631579999999998</v>
      </c>
      <c r="C19" s="133">
        <v>22.59761</v>
      </c>
      <c r="D19" s="132">
        <v>12.151579</v>
      </c>
      <c r="E19" s="133">
        <v>183.69539</v>
      </c>
      <c r="F19" s="221"/>
      <c r="I19" s="68"/>
      <c r="J19" s="68"/>
      <c r="K19" s="68"/>
    </row>
    <row r="20" spans="1:11" x14ac:dyDescent="0.25">
      <c r="A20" s="197" t="s">
        <v>106</v>
      </c>
      <c r="B20" s="132">
        <v>2.3968419999999999</v>
      </c>
      <c r="C20" s="133">
        <v>31.969709999999999</v>
      </c>
      <c r="D20" s="132">
        <v>68.533160000000009</v>
      </c>
      <c r="E20" s="133">
        <v>91.416060000000002</v>
      </c>
      <c r="F20" s="221"/>
    </row>
    <row r="21" spans="1:11" x14ac:dyDescent="0.25">
      <c r="A21" s="197" t="s">
        <v>107</v>
      </c>
      <c r="B21" s="132">
        <v>0</v>
      </c>
      <c r="C21" s="133">
        <v>0</v>
      </c>
      <c r="D21" s="132">
        <v>0</v>
      </c>
      <c r="E21" s="133">
        <v>0</v>
      </c>
      <c r="F21" s="221"/>
      <c r="I21" s="68"/>
      <c r="K21" s="68"/>
    </row>
    <row r="22" spans="1:11" x14ac:dyDescent="0.25">
      <c r="A22" s="159" t="s">
        <v>108</v>
      </c>
      <c r="B22" s="132">
        <v>41.2</v>
      </c>
      <c r="C22" s="133">
        <v>535.53525000000002</v>
      </c>
      <c r="D22" s="132">
        <v>12.194000000000001</v>
      </c>
      <c r="E22" s="133">
        <v>46.12265</v>
      </c>
      <c r="F22" s="221"/>
    </row>
    <row r="23" spans="1:11" x14ac:dyDescent="0.25">
      <c r="A23" s="197" t="s">
        <v>109</v>
      </c>
      <c r="B23" s="132">
        <v>0</v>
      </c>
      <c r="C23" s="133">
        <v>0</v>
      </c>
      <c r="D23" s="132">
        <v>0</v>
      </c>
      <c r="E23" s="133">
        <v>0</v>
      </c>
      <c r="F23" s="221"/>
      <c r="I23" s="68"/>
      <c r="J23" s="68"/>
      <c r="K23" s="68"/>
    </row>
    <row r="24" spans="1:11" x14ac:dyDescent="0.25">
      <c r="A24" s="197" t="s">
        <v>110</v>
      </c>
      <c r="B24" s="132">
        <v>0</v>
      </c>
      <c r="C24" s="133">
        <v>0</v>
      </c>
      <c r="D24" s="132">
        <v>0</v>
      </c>
      <c r="E24" s="133">
        <v>0</v>
      </c>
      <c r="F24" s="221"/>
    </row>
    <row r="25" spans="1:11" ht="15.75" x14ac:dyDescent="0.25">
      <c r="A25" s="199" t="s">
        <v>111</v>
      </c>
      <c r="B25" s="182">
        <v>1060.1301000000001</v>
      </c>
      <c r="C25" s="194">
        <v>1130.4058600000001</v>
      </c>
      <c r="D25" s="182">
        <v>566.47900000000004</v>
      </c>
      <c r="E25" s="194">
        <v>617.01201000000003</v>
      </c>
      <c r="F25" s="221"/>
    </row>
    <row r="26" spans="1:11" ht="15.75" x14ac:dyDescent="0.25">
      <c r="A26" s="199" t="s">
        <v>112</v>
      </c>
      <c r="B26" s="182">
        <v>157.01599999999999</v>
      </c>
      <c r="C26" s="194">
        <v>480.57021999999995</v>
      </c>
      <c r="D26" s="182">
        <v>148.42500000000001</v>
      </c>
      <c r="E26" s="194">
        <v>410.23662999999999</v>
      </c>
      <c r="F26" s="221"/>
      <c r="H26" s="68"/>
      <c r="I26" s="68"/>
    </row>
    <row r="27" spans="1:11" ht="15.75" x14ac:dyDescent="0.25">
      <c r="A27" s="199" t="s">
        <v>113</v>
      </c>
      <c r="B27" s="182">
        <v>0</v>
      </c>
      <c r="C27" s="194">
        <v>0</v>
      </c>
      <c r="D27" s="182">
        <v>129.4487</v>
      </c>
      <c r="E27" s="194">
        <v>1183.8689999999999</v>
      </c>
      <c r="F27" s="221"/>
      <c r="H27" s="68"/>
      <c r="I27" s="68"/>
    </row>
    <row r="28" spans="1:11" ht="15.75" x14ac:dyDescent="0.25">
      <c r="A28" s="199" t="s">
        <v>114</v>
      </c>
      <c r="B28" s="182">
        <v>132.15261999999998</v>
      </c>
      <c r="C28" s="194">
        <v>337.73761999999999</v>
      </c>
      <c r="D28" s="182">
        <v>116.812</v>
      </c>
      <c r="E28" s="194">
        <v>281.58871999999997</v>
      </c>
      <c r="F28" s="221"/>
      <c r="H28" s="68"/>
      <c r="I28" s="68"/>
    </row>
    <row r="29" spans="1:11" ht="15.75" x14ac:dyDescent="0.25">
      <c r="A29" s="199" t="s">
        <v>115</v>
      </c>
      <c r="B29" s="162"/>
      <c r="C29" s="200">
        <v>1628.3640609999929</v>
      </c>
      <c r="D29" s="162"/>
      <c r="E29" s="200">
        <v>1895.4471399999966</v>
      </c>
      <c r="F29" s="221"/>
      <c r="H29" s="68"/>
      <c r="I29" s="68"/>
    </row>
    <row r="30" spans="1:11" ht="15.75" x14ac:dyDescent="0.25">
      <c r="A30" s="201" t="s">
        <v>84</v>
      </c>
      <c r="B30" s="190"/>
      <c r="C30" s="202">
        <v>5397.0081609999925</v>
      </c>
      <c r="D30" s="190"/>
      <c r="E30" s="202">
        <v>6766.7591499999962</v>
      </c>
      <c r="F30" s="221"/>
      <c r="H30" s="68"/>
      <c r="I30" s="68"/>
    </row>
    <row r="31" spans="1:11" x14ac:dyDescent="0.25">
      <c r="H31" s="68"/>
      <c r="I31" s="68"/>
    </row>
    <row r="32" spans="1:11" x14ac:dyDescent="0.25">
      <c r="C32" s="68"/>
      <c r="H32" s="68"/>
      <c r="I32" s="68"/>
    </row>
    <row r="33" spans="3:9" x14ac:dyDescent="0.25">
      <c r="C33" s="68"/>
      <c r="H33" s="68"/>
      <c r="I33" s="68"/>
    </row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694B4-D034-40B7-B75C-5BA9D1F36F90}">
  <dimension ref="A1:O33"/>
  <sheetViews>
    <sheetView topLeftCell="A5" zoomScaleNormal="100" workbookViewId="0">
      <selection activeCell="E18" sqref="E18"/>
    </sheetView>
  </sheetViews>
  <sheetFormatPr defaultRowHeight="15" x14ac:dyDescent="0.25"/>
  <cols>
    <col min="1" max="1" width="44.7109375" customWidth="1"/>
    <col min="2" max="2" width="10.5703125" bestFit="1" customWidth="1"/>
    <col min="3" max="3" width="11.28515625" bestFit="1" customWidth="1"/>
    <col min="4" max="4" width="10.5703125" bestFit="1" customWidth="1"/>
    <col min="5" max="5" width="11.28515625" bestFit="1" customWidth="1"/>
    <col min="6" max="6" width="13.85546875" customWidth="1"/>
    <col min="7" max="7" width="11.28515625" bestFit="1" customWidth="1"/>
    <col min="8" max="8" width="14" bestFit="1" customWidth="1"/>
    <col min="9" max="9" width="13.28515625" bestFit="1" customWidth="1"/>
    <col min="10" max="10" width="14" bestFit="1" customWidth="1"/>
    <col min="11" max="11" width="11.5703125" bestFit="1" customWidth="1"/>
    <col min="13" max="14" width="13.28515625" bestFit="1" customWidth="1"/>
    <col min="15" max="15" width="11.5703125" bestFit="1" customWidth="1"/>
  </cols>
  <sheetData>
    <row r="1" spans="1:11" x14ac:dyDescent="0.25">
      <c r="A1" s="223" t="s">
        <v>93</v>
      </c>
      <c r="B1" s="223"/>
      <c r="C1" s="223"/>
      <c r="D1" s="223"/>
      <c r="E1" s="223"/>
    </row>
    <row r="2" spans="1:11" x14ac:dyDescent="0.25">
      <c r="A2" s="223" t="s">
        <v>94</v>
      </c>
      <c r="B2" s="223"/>
      <c r="C2" s="223"/>
      <c r="D2" s="223"/>
      <c r="E2" s="223"/>
    </row>
    <row r="3" spans="1:11" x14ac:dyDescent="0.25">
      <c r="A3" s="223" t="s">
        <v>88</v>
      </c>
      <c r="B3" s="223"/>
      <c r="C3" s="223"/>
      <c r="D3" s="223"/>
      <c r="E3" s="223"/>
    </row>
    <row r="5" spans="1:11" x14ac:dyDescent="0.25">
      <c r="A5" s="229" t="s">
        <v>89</v>
      </c>
      <c r="B5" s="235"/>
      <c r="C5" s="235"/>
      <c r="D5" s="235"/>
      <c r="E5" s="230"/>
    </row>
    <row r="6" spans="1:11" x14ac:dyDescent="0.25">
      <c r="A6" s="190"/>
      <c r="B6" s="229">
        <v>2025</v>
      </c>
      <c r="C6" s="230"/>
      <c r="D6" s="229">
        <v>2024</v>
      </c>
      <c r="E6" s="230"/>
    </row>
    <row r="7" spans="1:11" x14ac:dyDescent="0.25">
      <c r="A7" s="242" t="s">
        <v>65</v>
      </c>
      <c r="B7" s="241" t="s">
        <v>66</v>
      </c>
      <c r="C7" s="244" t="s">
        <v>67</v>
      </c>
      <c r="D7" s="241" t="s">
        <v>66</v>
      </c>
      <c r="E7" s="244" t="s">
        <v>67</v>
      </c>
    </row>
    <row r="8" spans="1:11" x14ac:dyDescent="0.25">
      <c r="A8" s="243"/>
      <c r="B8" s="241"/>
      <c r="C8" s="244"/>
      <c r="D8" s="241"/>
      <c r="E8" s="244"/>
    </row>
    <row r="9" spans="1:11" ht="15.75" x14ac:dyDescent="0.25">
      <c r="A9" s="191" t="s">
        <v>95</v>
      </c>
      <c r="B9" s="180">
        <v>1297.69103</v>
      </c>
      <c r="C9" s="192">
        <v>4816.6355300000005</v>
      </c>
      <c r="D9" s="180">
        <v>1639.5117399999999</v>
      </c>
      <c r="E9" s="192">
        <v>5851.3748299999997</v>
      </c>
      <c r="F9" s="68"/>
    </row>
    <row r="10" spans="1:11" ht="15.75" x14ac:dyDescent="0.25">
      <c r="A10" s="193" t="s">
        <v>96</v>
      </c>
      <c r="B10" s="182">
        <v>3595.5891000000001</v>
      </c>
      <c r="C10" s="194">
        <v>7765.3454499999998</v>
      </c>
      <c r="D10" s="182">
        <v>2249.5</v>
      </c>
      <c r="E10" s="194">
        <v>3939.30341</v>
      </c>
      <c r="F10" s="68"/>
    </row>
    <row r="11" spans="1:11" ht="15.75" x14ac:dyDescent="0.25">
      <c r="A11" s="193" t="s">
        <v>97</v>
      </c>
      <c r="B11" s="182">
        <v>3618.328</v>
      </c>
      <c r="C11" s="194">
        <v>2090.4608200000002</v>
      </c>
      <c r="D11" s="182">
        <v>3933.9229999999998</v>
      </c>
      <c r="E11" s="194">
        <v>2275.9564599999999</v>
      </c>
      <c r="F11" s="68"/>
    </row>
    <row r="12" spans="1:11" ht="15.75" x14ac:dyDescent="0.25">
      <c r="A12" s="195" t="s">
        <v>98</v>
      </c>
      <c r="B12" s="203">
        <v>91.922080000000008</v>
      </c>
      <c r="C12" s="194">
        <v>1155.5413899999999</v>
      </c>
      <c r="D12" s="203">
        <v>212.92982000000001</v>
      </c>
      <c r="E12" s="194">
        <v>2380.63645</v>
      </c>
      <c r="F12" s="68"/>
    </row>
    <row r="13" spans="1:11" ht="15.75" x14ac:dyDescent="0.25">
      <c r="A13" s="195" t="s">
        <v>99</v>
      </c>
      <c r="B13" s="182">
        <v>8.3142109999999985</v>
      </c>
      <c r="C13" s="194">
        <v>510.34484999999995</v>
      </c>
      <c r="D13" s="182">
        <v>34.785316000000002</v>
      </c>
      <c r="E13" s="194">
        <v>1169.2168300000001</v>
      </c>
      <c r="F13" s="68"/>
    </row>
    <row r="14" spans="1:11" ht="15.75" x14ac:dyDescent="0.25">
      <c r="A14" s="195" t="s">
        <v>100</v>
      </c>
      <c r="B14" s="182">
        <v>1308.75</v>
      </c>
      <c r="C14" s="194">
        <v>1722.0905</v>
      </c>
      <c r="D14" s="182">
        <v>1932.55</v>
      </c>
      <c r="E14" s="194">
        <v>2611.24242</v>
      </c>
      <c r="F14" s="68"/>
    </row>
    <row r="15" spans="1:11" ht="15.75" x14ac:dyDescent="0.25">
      <c r="A15" s="196" t="s">
        <v>101</v>
      </c>
      <c r="B15" s="182">
        <v>40.790520000000001</v>
      </c>
      <c r="C15" s="194">
        <v>299.28951000000001</v>
      </c>
      <c r="D15" s="182">
        <v>46.982009999999995</v>
      </c>
      <c r="E15" s="194">
        <v>446.01837999999998</v>
      </c>
      <c r="F15" s="68"/>
    </row>
    <row r="16" spans="1:11" x14ac:dyDescent="0.25">
      <c r="A16" s="197" t="s">
        <v>102</v>
      </c>
      <c r="B16" s="132">
        <v>10.46626</v>
      </c>
      <c r="C16" s="133">
        <v>84.762550000000005</v>
      </c>
      <c r="D16" s="132">
        <v>13.71062</v>
      </c>
      <c r="E16" s="133">
        <v>97.165089999999992</v>
      </c>
      <c r="F16" s="68"/>
      <c r="I16" s="68"/>
      <c r="J16" s="68"/>
      <c r="K16" s="68"/>
    </row>
    <row r="17" spans="1:15" x14ac:dyDescent="0.25">
      <c r="A17" s="197" t="s">
        <v>103</v>
      </c>
      <c r="B17" s="132">
        <v>30.324259999999999</v>
      </c>
      <c r="C17" s="133">
        <v>214.52696</v>
      </c>
      <c r="D17" s="132">
        <v>33.271389999999997</v>
      </c>
      <c r="E17" s="133">
        <v>348.85328999999996</v>
      </c>
      <c r="F17" s="68"/>
    </row>
    <row r="18" spans="1:15" ht="15.75" x14ac:dyDescent="0.25">
      <c r="A18" s="198" t="s">
        <v>104</v>
      </c>
      <c r="B18" s="182">
        <v>652.80805800000007</v>
      </c>
      <c r="C18" s="194">
        <v>3995.6650500000001</v>
      </c>
      <c r="D18" s="182">
        <v>1736.829608</v>
      </c>
      <c r="E18" s="194">
        <v>3728.3723200000004</v>
      </c>
      <c r="F18" s="68"/>
      <c r="I18" s="68"/>
      <c r="K18" s="68"/>
    </row>
    <row r="19" spans="1:15" x14ac:dyDescent="0.25">
      <c r="A19" s="197" t="s">
        <v>105</v>
      </c>
      <c r="B19" s="136">
        <v>38.544211000000004</v>
      </c>
      <c r="C19" s="137">
        <v>613.03731999999991</v>
      </c>
      <c r="D19" s="136">
        <v>64.176788999999999</v>
      </c>
      <c r="E19" s="137">
        <v>866.56553000000008</v>
      </c>
      <c r="F19" s="68"/>
      <c r="I19" s="68"/>
      <c r="J19" s="68"/>
      <c r="K19" s="68"/>
    </row>
    <row r="20" spans="1:15" x14ac:dyDescent="0.25">
      <c r="A20" s="197" t="s">
        <v>106</v>
      </c>
      <c r="B20" s="132">
        <v>19.594737000000002</v>
      </c>
      <c r="C20" s="133">
        <v>275.18306999999999</v>
      </c>
      <c r="D20" s="132">
        <v>22.239579000000003</v>
      </c>
      <c r="E20" s="133">
        <v>298.33004999999997</v>
      </c>
      <c r="F20" s="68"/>
    </row>
    <row r="21" spans="1:15" x14ac:dyDescent="0.25">
      <c r="A21" s="197" t="s">
        <v>107</v>
      </c>
      <c r="B21" s="132">
        <v>395.06789000000003</v>
      </c>
      <c r="C21" s="133">
        <v>172.57695000000001</v>
      </c>
      <c r="D21" s="132">
        <v>1490.32312</v>
      </c>
      <c r="E21" s="133">
        <v>641.00009999999997</v>
      </c>
      <c r="F21" s="68"/>
      <c r="I21" s="68"/>
      <c r="K21" s="68"/>
    </row>
    <row r="22" spans="1:15" x14ac:dyDescent="0.25">
      <c r="A22" s="159" t="s">
        <v>108</v>
      </c>
      <c r="B22" s="132">
        <v>194.00072</v>
      </c>
      <c r="C22" s="133">
        <v>2552.91291</v>
      </c>
      <c r="D22" s="132">
        <v>150.34011999999998</v>
      </c>
      <c r="E22" s="133">
        <v>1345.02694</v>
      </c>
      <c r="F22" s="68"/>
      <c r="I22" s="68"/>
      <c r="J22" s="68"/>
      <c r="K22" s="68"/>
    </row>
    <row r="23" spans="1:15" x14ac:dyDescent="0.25">
      <c r="A23" s="197" t="s">
        <v>109</v>
      </c>
      <c r="B23" s="132">
        <v>5.6005000000000003</v>
      </c>
      <c r="C23" s="133">
        <v>381.95479999999998</v>
      </c>
      <c r="D23" s="132">
        <v>9.75</v>
      </c>
      <c r="E23" s="133">
        <v>577.44970000000001</v>
      </c>
      <c r="F23" s="68"/>
    </row>
    <row r="24" spans="1:15" x14ac:dyDescent="0.25">
      <c r="A24" s="197" t="s">
        <v>110</v>
      </c>
      <c r="B24" s="132">
        <v>0</v>
      </c>
      <c r="C24" s="133">
        <v>0</v>
      </c>
      <c r="D24" s="132">
        <v>0</v>
      </c>
      <c r="E24" s="133">
        <v>0</v>
      </c>
      <c r="F24" s="68"/>
    </row>
    <row r="25" spans="1:15" ht="15.75" x14ac:dyDescent="0.25">
      <c r="A25" s="199" t="s">
        <v>111</v>
      </c>
      <c r="B25" s="182">
        <v>7748.3107300000001</v>
      </c>
      <c r="C25" s="194">
        <v>7682.2629900000002</v>
      </c>
      <c r="D25" s="182">
        <v>5653.9636700000001</v>
      </c>
      <c r="E25" s="194">
        <v>5910.0014199999996</v>
      </c>
      <c r="F25" s="68"/>
    </row>
    <row r="26" spans="1:15" ht="15.75" x14ac:dyDescent="0.25">
      <c r="A26" s="199" t="s">
        <v>112</v>
      </c>
      <c r="B26" s="182">
        <v>2974.556</v>
      </c>
      <c r="C26" s="194">
        <v>8938.07042</v>
      </c>
      <c r="D26" s="182">
        <v>2678.5909999999999</v>
      </c>
      <c r="E26" s="194">
        <v>7565.66039</v>
      </c>
      <c r="F26" s="68"/>
      <c r="H26" s="68"/>
      <c r="I26" s="68"/>
    </row>
    <row r="27" spans="1:15" ht="15.75" x14ac:dyDescent="0.25">
      <c r="A27" s="199" t="s">
        <v>113</v>
      </c>
      <c r="B27" s="182">
        <v>55</v>
      </c>
      <c r="C27" s="194">
        <v>331.88893999999999</v>
      </c>
      <c r="D27" s="182">
        <v>1264.20497</v>
      </c>
      <c r="E27" s="194">
        <v>6144.7209699999994</v>
      </c>
      <c r="F27" s="68"/>
      <c r="H27" s="68"/>
      <c r="I27" s="68"/>
    </row>
    <row r="28" spans="1:15" ht="15.75" x14ac:dyDescent="0.25">
      <c r="A28" s="199" t="s">
        <v>114</v>
      </c>
      <c r="B28" s="182">
        <v>1266.4325200000001</v>
      </c>
      <c r="C28" s="194">
        <v>3043.7588500000002</v>
      </c>
      <c r="D28" s="182">
        <v>1138.008</v>
      </c>
      <c r="E28" s="194">
        <v>2783.4034700000002</v>
      </c>
      <c r="F28" s="68"/>
      <c r="H28" s="68"/>
      <c r="I28" s="68"/>
      <c r="M28" s="139"/>
      <c r="N28" s="139"/>
      <c r="O28" s="139"/>
    </row>
    <row r="29" spans="1:15" ht="15.75" x14ac:dyDescent="0.25">
      <c r="A29" s="204" t="s">
        <v>115</v>
      </c>
      <c r="B29" s="205"/>
      <c r="C29" s="200">
        <v>15535.357330000086</v>
      </c>
      <c r="D29" s="205">
        <v>0</v>
      </c>
      <c r="E29" s="200">
        <v>15870.350050000008</v>
      </c>
      <c r="F29" s="68"/>
      <c r="H29" s="68"/>
      <c r="I29" s="68"/>
      <c r="M29" s="139"/>
      <c r="N29" s="139"/>
      <c r="O29" s="139"/>
    </row>
    <row r="30" spans="1:15" ht="15.75" x14ac:dyDescent="0.25">
      <c r="A30" s="201" t="s">
        <v>84</v>
      </c>
      <c r="B30" s="206"/>
      <c r="C30" s="138">
        <v>57886.711630000078</v>
      </c>
      <c r="D30" s="206"/>
      <c r="E30" s="207">
        <v>60676.257400000002</v>
      </c>
      <c r="F30" s="68"/>
      <c r="H30" s="68"/>
      <c r="I30" s="68"/>
      <c r="M30" s="139"/>
      <c r="N30" s="139"/>
      <c r="O30" s="139"/>
    </row>
    <row r="31" spans="1:15" x14ac:dyDescent="0.25">
      <c r="H31" s="68"/>
      <c r="I31" s="68"/>
    </row>
    <row r="32" spans="1:15" x14ac:dyDescent="0.25">
      <c r="H32" s="68"/>
      <c r="I32" s="68"/>
    </row>
    <row r="33" ht="15.75" customHeight="1" x14ac:dyDescent="0.25"/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zoomScaleNormal="100" workbookViewId="0">
      <selection activeCell="L18" sqref="A1:XFD1048576"/>
    </sheetView>
  </sheetViews>
  <sheetFormatPr defaultRowHeight="15" x14ac:dyDescent="0.25"/>
  <cols>
    <col min="1" max="1" width="26.85546875" customWidth="1"/>
    <col min="2" max="2" width="13.28515625" bestFit="1" customWidth="1"/>
    <col min="3" max="3" width="9.5703125" bestFit="1" customWidth="1"/>
    <col min="4" max="4" width="12.140625" bestFit="1" customWidth="1"/>
    <col min="5" max="5" width="8.5703125" bestFit="1" customWidth="1"/>
    <col min="6" max="6" width="10.5703125" bestFit="1" customWidth="1"/>
    <col min="7" max="7" width="8.5703125" bestFit="1" customWidth="1"/>
    <col min="8" max="8" width="12.140625" bestFit="1" customWidth="1"/>
    <col min="9" max="9" width="10" bestFit="1" customWidth="1"/>
  </cols>
  <sheetData>
    <row r="1" spans="1:9" x14ac:dyDescent="0.25">
      <c r="A1" s="223" t="s">
        <v>116</v>
      </c>
      <c r="B1" s="223"/>
      <c r="C1" s="223"/>
      <c r="D1" s="223"/>
      <c r="E1" s="223"/>
      <c r="F1" s="223"/>
      <c r="G1" s="223"/>
      <c r="H1" s="223"/>
      <c r="I1" s="223"/>
    </row>
    <row r="2" spans="1:9" x14ac:dyDescent="0.25">
      <c r="A2" s="223" t="s">
        <v>117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223" t="s">
        <v>2</v>
      </c>
      <c r="B3" s="223"/>
      <c r="C3" s="223"/>
      <c r="D3" s="223"/>
      <c r="E3" s="223"/>
      <c r="F3" s="223"/>
      <c r="G3" s="223"/>
      <c r="H3" s="223"/>
      <c r="I3" s="223"/>
    </row>
    <row r="4" spans="1:9" x14ac:dyDescent="0.25">
      <c r="A4" s="6"/>
      <c r="B4" s="6"/>
      <c r="C4" s="6"/>
      <c r="D4" s="6"/>
      <c r="E4" s="6"/>
      <c r="F4" s="6"/>
      <c r="G4" s="6"/>
      <c r="H4" s="6"/>
      <c r="I4" s="12" t="s">
        <v>3</v>
      </c>
    </row>
    <row r="5" spans="1:9" x14ac:dyDescent="0.25">
      <c r="A5" s="239" t="s">
        <v>31</v>
      </c>
      <c r="B5" s="225" t="s">
        <v>5</v>
      </c>
      <c r="C5" s="226"/>
      <c r="D5" s="229" t="s">
        <v>6</v>
      </c>
      <c r="E5" s="235"/>
      <c r="F5" s="235"/>
      <c r="G5" s="235"/>
      <c r="H5" s="235"/>
      <c r="I5" s="230"/>
    </row>
    <row r="6" spans="1:9" x14ac:dyDescent="0.25">
      <c r="A6" s="240"/>
      <c r="B6" s="227"/>
      <c r="C6" s="228"/>
      <c r="D6" s="231" t="s">
        <v>8</v>
      </c>
      <c r="E6" s="236"/>
      <c r="F6" s="231" t="s">
        <v>9</v>
      </c>
      <c r="G6" s="236"/>
      <c r="H6" s="231" t="s">
        <v>10</v>
      </c>
      <c r="I6" s="236"/>
    </row>
    <row r="7" spans="1:9" x14ac:dyDescent="0.25">
      <c r="A7" s="17"/>
      <c r="B7" s="97">
        <v>45870</v>
      </c>
      <c r="C7" s="98">
        <v>45505</v>
      </c>
      <c r="D7" s="97">
        <v>45870</v>
      </c>
      <c r="E7" s="98">
        <v>45505</v>
      </c>
      <c r="F7" s="97">
        <v>45870</v>
      </c>
      <c r="G7" s="98">
        <v>45505</v>
      </c>
      <c r="H7" s="97">
        <v>45870</v>
      </c>
      <c r="I7" s="98">
        <v>45505</v>
      </c>
    </row>
    <row r="8" spans="1:9" x14ac:dyDescent="0.25">
      <c r="A8" s="214" t="s">
        <v>118</v>
      </c>
      <c r="B8" s="40">
        <v>1723.96245</v>
      </c>
      <c r="C8" s="39">
        <v>74.242410000000007</v>
      </c>
      <c r="D8" s="40">
        <v>0</v>
      </c>
      <c r="E8" s="39">
        <v>0</v>
      </c>
      <c r="F8" s="40">
        <v>0</v>
      </c>
      <c r="G8" s="39">
        <v>0</v>
      </c>
      <c r="H8" s="40">
        <v>0</v>
      </c>
      <c r="I8" s="39">
        <v>0</v>
      </c>
    </row>
    <row r="9" spans="1:9" x14ac:dyDescent="0.25">
      <c r="A9" s="214" t="s">
        <v>119</v>
      </c>
      <c r="B9" s="40">
        <v>1886.45092</v>
      </c>
      <c r="C9" s="39">
        <v>948.57763999999997</v>
      </c>
      <c r="D9" s="40">
        <v>0</v>
      </c>
      <c r="E9" s="39">
        <v>0</v>
      </c>
      <c r="F9" s="40">
        <v>0</v>
      </c>
      <c r="G9" s="39">
        <v>0</v>
      </c>
      <c r="H9" s="40">
        <v>0</v>
      </c>
      <c r="I9" s="39">
        <v>0</v>
      </c>
    </row>
    <row r="10" spans="1:9" x14ac:dyDescent="0.25">
      <c r="A10" s="214" t="s">
        <v>120</v>
      </c>
      <c r="B10" s="40">
        <v>2737.2789500000003</v>
      </c>
      <c r="C10" s="39">
        <v>1867.06484</v>
      </c>
      <c r="D10" s="40">
        <v>0</v>
      </c>
      <c r="E10" s="39">
        <v>0</v>
      </c>
      <c r="F10" s="40">
        <v>0</v>
      </c>
      <c r="G10" s="39">
        <v>0</v>
      </c>
      <c r="H10" s="40">
        <v>0</v>
      </c>
      <c r="I10" s="39">
        <v>0</v>
      </c>
    </row>
    <row r="11" spans="1:9" x14ac:dyDescent="0.25">
      <c r="A11" s="214" t="s">
        <v>121</v>
      </c>
      <c r="B11" s="40">
        <v>905.08038999999997</v>
      </c>
      <c r="C11" s="39">
        <v>705.57168999999999</v>
      </c>
      <c r="D11" s="40">
        <v>0</v>
      </c>
      <c r="E11" s="39">
        <v>0</v>
      </c>
      <c r="F11" s="40">
        <v>0</v>
      </c>
      <c r="G11" s="39">
        <v>0</v>
      </c>
      <c r="H11" s="40">
        <v>0</v>
      </c>
      <c r="I11" s="39">
        <v>0</v>
      </c>
    </row>
    <row r="12" spans="1:9" x14ac:dyDescent="0.25">
      <c r="A12" s="214" t="s">
        <v>122</v>
      </c>
      <c r="B12" s="40">
        <v>770.37837999999999</v>
      </c>
      <c r="C12" s="39">
        <v>1350.3488600000001</v>
      </c>
      <c r="D12" s="40">
        <v>3.1573899999999999</v>
      </c>
      <c r="E12" s="39">
        <v>738.57563000000005</v>
      </c>
      <c r="F12" s="40">
        <v>50.698269999999994</v>
      </c>
      <c r="G12" s="39">
        <v>0.20175000000000001</v>
      </c>
      <c r="H12" s="40">
        <v>53.855659999999993</v>
      </c>
      <c r="I12" s="39">
        <v>738.77737999999999</v>
      </c>
    </row>
    <row r="13" spans="1:9" x14ac:dyDescent="0.25">
      <c r="A13" s="214" t="s">
        <v>123</v>
      </c>
      <c r="B13" s="40">
        <v>2014.60132</v>
      </c>
      <c r="C13" s="39">
        <v>1642.2644399999999</v>
      </c>
      <c r="D13" s="40">
        <v>0</v>
      </c>
      <c r="E13" s="39">
        <v>0</v>
      </c>
      <c r="F13" s="40">
        <v>0</v>
      </c>
      <c r="G13" s="39">
        <v>0</v>
      </c>
      <c r="H13" s="40">
        <v>0</v>
      </c>
      <c r="I13" s="39">
        <v>0</v>
      </c>
    </row>
    <row r="14" spans="1:9" x14ac:dyDescent="0.25">
      <c r="A14" s="214" t="s">
        <v>124</v>
      </c>
      <c r="B14" s="40">
        <v>18391.453320000001</v>
      </c>
      <c r="C14" s="39">
        <v>19763.310550000002</v>
      </c>
      <c r="D14" s="40">
        <v>881.13930000000005</v>
      </c>
      <c r="E14" s="39">
        <v>948.14086999999995</v>
      </c>
      <c r="F14" s="40">
        <v>9.2196200000000008</v>
      </c>
      <c r="G14" s="39">
        <v>167.65035999999998</v>
      </c>
      <c r="H14" s="40">
        <v>890.35892000000001</v>
      </c>
      <c r="I14" s="39">
        <v>1115.7912299999998</v>
      </c>
    </row>
    <row r="15" spans="1:9" x14ac:dyDescent="0.25">
      <c r="A15" s="214" t="s">
        <v>125</v>
      </c>
      <c r="B15" s="40">
        <v>961.40116</v>
      </c>
      <c r="C15" s="39">
        <v>1798.2148</v>
      </c>
      <c r="D15" s="40">
        <v>0</v>
      </c>
      <c r="E15" s="39">
        <v>0</v>
      </c>
      <c r="F15" s="40">
        <v>1740.09375</v>
      </c>
      <c r="G15" s="39">
        <v>1361.8125</v>
      </c>
      <c r="H15" s="40">
        <v>1740.09375</v>
      </c>
      <c r="I15" s="39">
        <v>1361.8125</v>
      </c>
    </row>
    <row r="16" spans="1:9" x14ac:dyDescent="0.25">
      <c r="A16" s="214" t="s">
        <v>126</v>
      </c>
      <c r="B16" s="40">
        <v>3050.7200499999999</v>
      </c>
      <c r="C16" s="39">
        <v>2565.6009800000002</v>
      </c>
      <c r="D16" s="40">
        <v>0</v>
      </c>
      <c r="E16" s="39">
        <v>0</v>
      </c>
      <c r="F16" s="40">
        <v>0</v>
      </c>
      <c r="G16" s="39">
        <v>0</v>
      </c>
      <c r="H16" s="40">
        <v>0</v>
      </c>
      <c r="I16" s="39">
        <v>0</v>
      </c>
    </row>
    <row r="17" spans="1:9" x14ac:dyDescent="0.25">
      <c r="A17" s="214" t="s">
        <v>127</v>
      </c>
      <c r="B17" s="40">
        <v>1419.1071999999999</v>
      </c>
      <c r="C17" s="39">
        <v>1375.7595200000001</v>
      </c>
      <c r="D17" s="40">
        <v>142.39717000000002</v>
      </c>
      <c r="E17" s="39">
        <v>130.73400000000001</v>
      </c>
      <c r="F17" s="40">
        <v>0</v>
      </c>
      <c r="G17" s="39">
        <v>0</v>
      </c>
      <c r="H17" s="40">
        <v>142.39717000000002</v>
      </c>
      <c r="I17" s="39">
        <v>130.73400000000001</v>
      </c>
    </row>
    <row r="18" spans="1:9" x14ac:dyDescent="0.25">
      <c r="A18" s="214" t="s">
        <v>128</v>
      </c>
      <c r="B18" s="40">
        <v>7404.1169400000008</v>
      </c>
      <c r="C18" s="39">
        <v>2148.1945499999997</v>
      </c>
      <c r="D18" s="40">
        <v>0</v>
      </c>
      <c r="E18" s="39">
        <v>0</v>
      </c>
      <c r="F18" s="40">
        <v>0</v>
      </c>
      <c r="G18" s="39">
        <v>0</v>
      </c>
      <c r="H18" s="40">
        <v>0</v>
      </c>
      <c r="I18" s="39">
        <v>0</v>
      </c>
    </row>
    <row r="19" spans="1:9" x14ac:dyDescent="0.25">
      <c r="A19" s="214" t="s">
        <v>129</v>
      </c>
      <c r="B19" s="40">
        <v>1.22777</v>
      </c>
      <c r="C19" s="39">
        <v>1045.65445</v>
      </c>
      <c r="D19" s="40">
        <v>47.772030000000001</v>
      </c>
      <c r="E19" s="39">
        <v>0</v>
      </c>
      <c r="F19" s="40">
        <v>0</v>
      </c>
      <c r="G19" s="39">
        <v>0</v>
      </c>
      <c r="H19" s="40">
        <v>47.772030000000001</v>
      </c>
      <c r="I19" s="39">
        <v>0</v>
      </c>
    </row>
    <row r="20" spans="1:9" x14ac:dyDescent="0.25">
      <c r="A20" s="214" t="s">
        <v>130</v>
      </c>
      <c r="B20" s="40">
        <v>1301.52143</v>
      </c>
      <c r="C20" s="39">
        <v>718.33852999999999</v>
      </c>
      <c r="D20" s="40">
        <v>0</v>
      </c>
      <c r="E20" s="39">
        <v>0</v>
      </c>
      <c r="F20" s="40">
        <v>94.73272</v>
      </c>
      <c r="G20" s="39">
        <v>0</v>
      </c>
      <c r="H20" s="40">
        <v>94.73272</v>
      </c>
      <c r="I20" s="39">
        <v>0</v>
      </c>
    </row>
    <row r="21" spans="1:9" x14ac:dyDescent="0.25">
      <c r="A21" s="214" t="s">
        <v>131</v>
      </c>
      <c r="B21" s="40">
        <v>2400.5551</v>
      </c>
      <c r="C21" s="39">
        <v>3025.8427999999999</v>
      </c>
      <c r="D21" s="40">
        <v>0</v>
      </c>
      <c r="E21" s="39">
        <v>127.10250000000001</v>
      </c>
      <c r="F21" s="40">
        <v>0</v>
      </c>
      <c r="G21" s="39">
        <v>0</v>
      </c>
      <c r="H21" s="40">
        <v>0</v>
      </c>
      <c r="I21" s="39">
        <v>127.10250000000001</v>
      </c>
    </row>
    <row r="22" spans="1:9" x14ac:dyDescent="0.25">
      <c r="A22" s="214" t="s">
        <v>132</v>
      </c>
      <c r="B22" s="40">
        <v>1089.3969199999999</v>
      </c>
      <c r="C22" s="39">
        <v>1988.4112</v>
      </c>
      <c r="D22" s="40">
        <v>0</v>
      </c>
      <c r="E22" s="39">
        <v>0</v>
      </c>
      <c r="F22" s="40">
        <v>0</v>
      </c>
      <c r="G22" s="39">
        <v>0</v>
      </c>
      <c r="H22" s="40">
        <v>0</v>
      </c>
      <c r="I22" s="39">
        <v>0</v>
      </c>
    </row>
    <row r="23" spans="1:9" x14ac:dyDescent="0.25">
      <c r="A23" s="214" t="s">
        <v>133</v>
      </c>
      <c r="B23" s="40">
        <v>1223.3799099999999</v>
      </c>
      <c r="C23" s="39">
        <v>1886.77692</v>
      </c>
      <c r="D23" s="40">
        <v>0</v>
      </c>
      <c r="E23" s="39">
        <v>0</v>
      </c>
      <c r="F23" s="40">
        <v>0</v>
      </c>
      <c r="G23" s="39">
        <v>0.18158000000000002</v>
      </c>
      <c r="H23" s="40">
        <v>0</v>
      </c>
      <c r="I23" s="39">
        <v>0.18158000000000002</v>
      </c>
    </row>
    <row r="24" spans="1:9" x14ac:dyDescent="0.25">
      <c r="A24" s="214" t="s">
        <v>134</v>
      </c>
      <c r="B24" s="40">
        <v>1407.6466</v>
      </c>
      <c r="C24" s="39">
        <v>139.59112999999999</v>
      </c>
      <c r="D24" s="40">
        <v>0</v>
      </c>
      <c r="E24" s="39">
        <v>0</v>
      </c>
      <c r="F24" s="40">
        <v>0</v>
      </c>
      <c r="G24" s="39">
        <v>0</v>
      </c>
      <c r="H24" s="40">
        <v>0</v>
      </c>
      <c r="I24" s="39">
        <v>0</v>
      </c>
    </row>
    <row r="25" spans="1:9" x14ac:dyDescent="0.25">
      <c r="A25" s="214" t="s">
        <v>135</v>
      </c>
      <c r="B25" s="40">
        <v>1229.0594699999999</v>
      </c>
      <c r="C25" s="39">
        <v>1264.9311</v>
      </c>
      <c r="D25" s="40">
        <v>2033.6696499999998</v>
      </c>
      <c r="E25" s="39">
        <v>0</v>
      </c>
      <c r="F25" s="40">
        <v>0</v>
      </c>
      <c r="G25" s="39">
        <v>0</v>
      </c>
      <c r="H25" s="40">
        <v>2033.6696499999998</v>
      </c>
      <c r="I25" s="39">
        <v>0</v>
      </c>
    </row>
    <row r="26" spans="1:9" x14ac:dyDescent="0.25">
      <c r="A26" s="214" t="s">
        <v>136</v>
      </c>
      <c r="B26" s="40">
        <v>522.67538000000002</v>
      </c>
      <c r="C26" s="39">
        <v>2392.7995000000001</v>
      </c>
      <c r="D26" s="40">
        <v>1071.816298</v>
      </c>
      <c r="E26" s="39">
        <v>134.496849</v>
      </c>
      <c r="F26" s="40">
        <v>0</v>
      </c>
      <c r="G26" s="39">
        <v>0</v>
      </c>
      <c r="H26" s="40">
        <v>1071.816298</v>
      </c>
      <c r="I26" s="39">
        <v>134.496849</v>
      </c>
    </row>
    <row r="27" spans="1:9" x14ac:dyDescent="0.25">
      <c r="A27" s="215" t="s">
        <v>137</v>
      </c>
      <c r="B27" s="59">
        <v>1685.4439299999999</v>
      </c>
      <c r="C27" s="99">
        <v>1696.55576</v>
      </c>
      <c r="D27" s="59">
        <v>0</v>
      </c>
      <c r="E27" s="99">
        <v>0</v>
      </c>
      <c r="F27" s="59">
        <v>0</v>
      </c>
      <c r="G27" s="99">
        <v>0</v>
      </c>
      <c r="H27" s="59">
        <v>0</v>
      </c>
      <c r="I27" s="99">
        <v>0</v>
      </c>
    </row>
    <row r="28" spans="1:9" x14ac:dyDescent="0.25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AUG TABLE 1</vt:lpstr>
      <vt:lpstr>AUG TABLE 2</vt:lpstr>
      <vt:lpstr>AUG TABLE 3</vt:lpstr>
      <vt:lpstr>AUG TABLE 4</vt:lpstr>
      <vt:lpstr>AUG TABLE 5a MAJOR (MONTH)</vt:lpstr>
      <vt:lpstr>AUG TABLE 5b MAJOR (YEAR-DATE)</vt:lpstr>
      <vt:lpstr>AUG TABLE 6a OTHER (MONTH)</vt:lpstr>
      <vt:lpstr>AUG TABLE 6b OTHER (YEAR-DATE)</vt:lpstr>
      <vt:lpstr>AUG TABLE 7 Direction of Trade </vt:lpstr>
      <vt:lpstr>JAN TABLE  8</vt:lpstr>
      <vt:lpstr>JAN TABLE  9</vt:lpstr>
      <vt:lpstr>JAN TABLE 10</vt:lpstr>
      <vt:lpstr>JAN TABLE 11</vt:lpstr>
      <vt:lpstr>AUG TABLE  8</vt:lpstr>
      <vt:lpstr>AUG TABLE  9</vt:lpstr>
      <vt:lpstr>AUG TABLE 10</vt:lpstr>
      <vt:lpstr>AUG TABLE 11</vt:lpstr>
      <vt:lpstr>AUG TABLE 12</vt:lpstr>
      <vt:lpstr>AUG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2025-09-23T15:57:42Z</dcterms:modified>
  <cp:category/>
  <cp:contentStatus/>
</cp:coreProperties>
</file>