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ez\Downloads\"/>
    </mc:Choice>
  </mc:AlternateContent>
  <xr:revisionPtr revIDLastSave="0" documentId="13_ncr:1_{79480718-6BE4-4829-AE2B-27D7632B4C69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MAY TABLE 1" sheetId="1" r:id="rId1"/>
    <sheet name="MAY TABLE 2" sheetId="2" r:id="rId2"/>
    <sheet name="MAY TABLE 3" sheetId="3" r:id="rId3"/>
    <sheet name="MAY TABLE 4" sheetId="4" r:id="rId4"/>
    <sheet name="MAY TABLE 5a MAJOR (MONTH)" sheetId="24" r:id="rId5"/>
    <sheet name="MAY TABLE 5b MAJOR (YEAR-DATE)" sheetId="25" r:id="rId6"/>
    <sheet name="MAY TABLE 6a OTHER (MONTH)" sheetId="26" r:id="rId7"/>
    <sheet name="MAY TABLE 6b OTHER (YEAR-DATE)" sheetId="27" r:id="rId8"/>
    <sheet name="MAY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MAY TABLE  8" sheetId="15" r:id="rId14"/>
    <sheet name="MAY TABLE  9" sheetId="16" r:id="rId15"/>
    <sheet name="MAY TABLE 10" sheetId="17" r:id="rId16"/>
    <sheet name="MAY TABLE 11" sheetId="18" r:id="rId17"/>
    <sheet name="MAY TABLE 12" sheetId="5" r:id="rId18"/>
    <sheet name="MAY TABLE 13 " sheetId="21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11" i="10"/>
  <c r="G12" i="10"/>
  <c r="G13" i="10"/>
  <c r="G14" i="10"/>
  <c r="G15" i="10"/>
  <c r="G16" i="10"/>
  <c r="G17" i="10"/>
  <c r="G18" i="10"/>
  <c r="G19" i="10"/>
  <c r="G20" i="10"/>
  <c r="G21" i="10"/>
  <c r="G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9" i="10"/>
  <c r="G10" i="11"/>
  <c r="G11" i="11"/>
  <c r="G12" i="11"/>
  <c r="G13" i="11"/>
  <c r="G14" i="11"/>
  <c r="G15" i="11"/>
  <c r="G16" i="11"/>
  <c r="G17" i="11"/>
  <c r="G18" i="11"/>
  <c r="G19" i="11"/>
  <c r="G20" i="11"/>
  <c r="G21" i="11"/>
  <c r="G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9" i="11"/>
  <c r="G10" i="12"/>
  <c r="G11" i="12"/>
  <c r="G12" i="12"/>
  <c r="G13" i="12"/>
  <c r="G14" i="12"/>
  <c r="G15" i="12"/>
  <c r="G16" i="12"/>
  <c r="G17" i="12"/>
  <c r="G18" i="12"/>
  <c r="G19" i="12"/>
  <c r="G20" i="12"/>
  <c r="G9" i="12"/>
  <c r="F10" i="12"/>
  <c r="F11" i="12"/>
  <c r="F12" i="12"/>
  <c r="F13" i="12"/>
  <c r="F14" i="12"/>
  <c r="F15" i="12"/>
  <c r="F16" i="12"/>
  <c r="F17" i="12"/>
  <c r="F18" i="12"/>
  <c r="F19" i="12"/>
  <c r="F20" i="12"/>
  <c r="F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D10" i="12"/>
  <c r="D11" i="12"/>
  <c r="D12" i="12"/>
  <c r="D13" i="12"/>
  <c r="D14" i="12"/>
  <c r="D15" i="12"/>
  <c r="D16" i="12"/>
  <c r="D17" i="12"/>
  <c r="D18" i="12"/>
  <c r="D19" i="12"/>
  <c r="D20" i="12"/>
  <c r="D9" i="12"/>
  <c r="C10" i="12"/>
  <c r="C11" i="12"/>
  <c r="C12" i="12"/>
  <c r="C13" i="12"/>
  <c r="C14" i="12"/>
  <c r="C15" i="12"/>
  <c r="C16" i="12"/>
  <c r="C17" i="12"/>
  <c r="C18" i="12"/>
  <c r="C19" i="12"/>
  <c r="C20" i="12"/>
  <c r="C9" i="12"/>
  <c r="B10" i="12"/>
  <c r="B11" i="12"/>
  <c r="B12" i="12"/>
  <c r="B13" i="12"/>
  <c r="B14" i="12"/>
  <c r="B15" i="12"/>
  <c r="B16" i="12"/>
  <c r="B17" i="12"/>
  <c r="B18" i="12"/>
  <c r="B19" i="12"/>
  <c r="B20" i="12"/>
  <c r="B9" i="12"/>
  <c r="G10" i="13"/>
  <c r="G11" i="13"/>
  <c r="G12" i="13"/>
  <c r="G13" i="13"/>
  <c r="G14" i="13"/>
  <c r="G15" i="13"/>
  <c r="G16" i="13"/>
  <c r="G17" i="13"/>
  <c r="G18" i="13"/>
  <c r="G19" i="13"/>
  <c r="G20" i="13"/>
  <c r="G21" i="13"/>
  <c r="G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9" i="13"/>
  <c r="I11" i="11" l="1"/>
  <c r="I15" i="11"/>
  <c r="I19" i="11"/>
  <c r="I10" i="11"/>
  <c r="I12" i="11"/>
  <c r="I13" i="11"/>
  <c r="I14" i="11"/>
  <c r="I16" i="11"/>
  <c r="I17" i="11"/>
  <c r="I18" i="11"/>
  <c r="I20" i="11"/>
  <c r="I21" i="11"/>
  <c r="I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9" i="11"/>
  <c r="I12" i="13"/>
  <c r="I16" i="13"/>
  <c r="I20" i="13"/>
  <c r="I10" i="13"/>
  <c r="I11" i="13"/>
  <c r="I13" i="13"/>
  <c r="I14" i="13"/>
  <c r="I15" i="13"/>
  <c r="I17" i="13"/>
  <c r="I18" i="13"/>
  <c r="I19" i="13"/>
  <c r="I21" i="13"/>
  <c r="I9" i="13"/>
  <c r="H11" i="13"/>
  <c r="H15" i="13"/>
  <c r="H19" i="13"/>
  <c r="H10" i="13"/>
  <c r="H12" i="13"/>
  <c r="H13" i="13"/>
  <c r="H14" i="13"/>
  <c r="H16" i="13"/>
  <c r="H17" i="13"/>
  <c r="H18" i="13"/>
  <c r="H20" i="13"/>
  <c r="H21" i="13"/>
  <c r="H9" i="13"/>
  <c r="I19" i="10" l="1"/>
  <c r="I14" i="10"/>
  <c r="I10" i="10"/>
  <c r="D22" i="11"/>
  <c r="H17" i="10"/>
  <c r="H13" i="10"/>
  <c r="H19" i="10"/>
  <c r="H14" i="10"/>
  <c r="I20" i="10"/>
  <c r="I11" i="10"/>
  <c r="H20" i="10"/>
  <c r="H15" i="10"/>
  <c r="H11" i="10"/>
  <c r="I9" i="10"/>
  <c r="I16" i="10"/>
  <c r="I12" i="10"/>
  <c r="H10" i="10"/>
  <c r="I15" i="10"/>
  <c r="H9" i="10"/>
  <c r="H16" i="10"/>
  <c r="H12" i="10"/>
  <c r="I17" i="10"/>
  <c r="I13" i="10"/>
  <c r="G22" i="10" l="1"/>
  <c r="F22" i="10"/>
  <c r="E22" i="10"/>
  <c r="D22" i="10"/>
  <c r="C22" i="10"/>
  <c r="B22" i="10"/>
  <c r="K21" i="11"/>
  <c r="J21" i="11"/>
  <c r="K20" i="11"/>
  <c r="J20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G22" i="11"/>
  <c r="F22" i="11"/>
  <c r="E22" i="11"/>
  <c r="C22" i="11"/>
  <c r="B22" i="11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G21" i="12"/>
  <c r="F21" i="12"/>
  <c r="E21" i="12"/>
  <c r="D21" i="12"/>
  <c r="C21" i="12"/>
  <c r="B21" i="12"/>
  <c r="J21" i="13"/>
  <c r="K21" i="13"/>
  <c r="K20" i="13"/>
  <c r="J20" i="13"/>
  <c r="J18" i="13"/>
  <c r="K18" i="13"/>
  <c r="J17" i="13"/>
  <c r="K17" i="13"/>
  <c r="J16" i="13"/>
  <c r="K16" i="13"/>
  <c r="K15" i="13"/>
  <c r="J15" i="13"/>
  <c r="J14" i="13"/>
  <c r="K14" i="13"/>
  <c r="J13" i="13"/>
  <c r="K13" i="13"/>
  <c r="J12" i="13"/>
  <c r="K12" i="13"/>
  <c r="J11" i="13"/>
  <c r="K11" i="13"/>
  <c r="J10" i="13"/>
  <c r="K10" i="13"/>
  <c r="G22" i="13"/>
  <c r="E22" i="13"/>
  <c r="D22" i="13"/>
  <c r="C22" i="13"/>
  <c r="B22" i="13"/>
  <c r="I22" i="10" l="1"/>
  <c r="H22" i="10"/>
  <c r="I9" i="12"/>
  <c r="I21" i="12" s="1"/>
  <c r="H9" i="12"/>
  <c r="H21" i="12" s="1"/>
  <c r="H22" i="13"/>
  <c r="J9" i="13"/>
  <c r="J22" i="13" s="1"/>
  <c r="F22" i="13"/>
  <c r="H22" i="11" l="1"/>
  <c r="J9" i="11"/>
  <c r="J22" i="11" s="1"/>
  <c r="K9" i="11"/>
  <c r="K22" i="11" s="1"/>
  <c r="I22" i="11"/>
  <c r="I22" i="13"/>
  <c r="K9" i="13"/>
  <c r="K22" i="13" s="1"/>
</calcChain>
</file>

<file path=xl/sharedStrings.xml><?xml version="1.0" encoding="utf-8"?>
<sst xmlns="http://schemas.openxmlformats.org/spreadsheetml/2006/main" count="671" uniqueCount="209">
  <si>
    <t>Table 1</t>
  </si>
  <si>
    <t>Value of Belize Imports and Exports by Section of the S.I.T.C</t>
  </si>
  <si>
    <t>For May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</si>
  <si>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</si>
  <si>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</si>
  <si>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</si>
  <si>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</si>
  <si>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</si>
  <si>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</si>
  <si>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</si>
  <si>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</si>
  <si>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</si>
  <si>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</si>
  <si>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</si>
  <si>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</si>
  <si>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</si>
  <si>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</si>
  <si>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</si>
  <si>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</si>
  <si>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</si>
  <si>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</si>
  <si>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</si>
  <si>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</si>
  <si>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</si>
  <si>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</si>
  <si>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</si>
  <si>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</si>
  <si>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</si>
  <si>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</si>
  <si>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</si>
  <si>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</si>
  <si>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</si>
  <si>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</si>
  <si>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</si>
  <si>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</si>
  <si>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</si>
  <si>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</si>
  <si>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</si>
  <si>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</si>
  <si>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</si>
  <si>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</si>
  <si>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</si>
  <si>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</si>
  <si>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</si>
  <si>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</si>
  <si>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</si>
  <si>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</si>
  <si>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</si>
  <si>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</si>
  <si>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</si>
  <si>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</si>
  <si>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</si>
  <si>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</si>
  <si>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</si>
  <si>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</si>
  <si>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</si>
  <si>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</si>
  <si>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</si>
  <si>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</si>
  <si>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</si>
  <si>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</si>
  <si>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</si>
  <si>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</si>
  <si>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</si>
  <si>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MAY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</si>
  <si>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</si>
  <si>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</si>
  <si>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</si>
  <si>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</si>
  <si>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</si>
  <si>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</si>
  <si>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</si>
  <si>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</si>
  <si>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</si>
  <si>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</si>
  <si>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</si>
  <si>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</si>
  <si>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</si>
  <si>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</si>
  <si>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</si>
  <si>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</si>
  <si>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</si>
  <si>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</si>
  <si>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</si>
  <si>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</si>
  <si>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</si>
  <si>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</si>
  <si>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</si>
  <si>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May of 2024 and 2025</t>
  </si>
  <si>
    <t>JANUARY - MAY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</si>
  <si>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</si>
  <si>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</si>
  <si>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</si>
  <si>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</si>
  <si>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</si>
  <si>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</si>
  <si>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</si>
  <si>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</si>
  <si>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</si>
  <si>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</si>
  <si>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</si>
  <si>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</si>
  <si>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</si>
  <si>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</si>
  <si>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</si>
  <si>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</si>
  <si>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</si>
  <si>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</si>
  <si>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</si>
  <si>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</si>
  <si>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</si>
  <si>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</si>
  <si>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</si>
  <si>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</si>
  <si>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</si>
  <si>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</si>
  <si>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</si>
  <si>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</si>
  <si>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</si>
  <si>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</si>
  <si>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</si>
  <si>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</si>
  <si>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</si>
  <si>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DENMARK</t>
  </si>
  <si>
    <t>GUATEMALA</t>
  </si>
  <si>
    <t>HONDURAS</t>
  </si>
  <si>
    <t>INDIA</t>
  </si>
  <si>
    <t>JAPAN</t>
  </si>
  <si>
    <t>SOUTH KOREA</t>
  </si>
  <si>
    <t>LITHUANIA</t>
  </si>
  <si>
    <t>MALAYSIA</t>
  </si>
  <si>
    <t>NETHERLANDS (HOLLAND)</t>
  </si>
  <si>
    <t>RUSSIAN FEDERATION</t>
  </si>
  <si>
    <t>EL SALVADOR</t>
  </si>
  <si>
    <t>THAILAND</t>
  </si>
  <si>
    <t>NEW TAIWAN</t>
  </si>
  <si>
    <t>VENEZUELA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</si>
  <si>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</si>
  <si>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</si>
  <si>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</si>
  <si>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</si>
  <si>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</si>
  <si>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</si>
  <si>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</si>
  <si>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</si>
  <si>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</si>
  <si>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</si>
  <si>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</si>
  <si>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</si>
  <si>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</si>
  <si>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</si>
  <si>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</si>
  <si>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</si>
  <si>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</si>
  <si>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</si>
  <si>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Jan-May</t>
  </si>
  <si>
    <t>For January-May of 2024 and 2025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</si>
  <si>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</si>
  <si>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</si>
  <si>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</si>
  <si>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</si>
  <si>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</si>
  <si>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</si>
  <si>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</si>
  <si>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</si>
  <si>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</si>
  <si>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</si>
  <si>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</si>
  <si>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</si>
  <si>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</si>
  <si>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</si>
  <si>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</si>
  <si>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</si>
  <si>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</si>
  <si>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</si>
  <si>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</si>
  <si>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</si>
  <si>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</si>
  <si>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</si>
  <si>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</si>
  <si>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</si>
  <si>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</si>
  <si>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</si>
  <si>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</si>
  <si>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</si>
  <si>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</si>
  <si>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</si>
  <si>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</si>
  <si>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</si>
  <si>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</si>
  <si>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</si>
  <si>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</si>
  <si>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</si>
  <si>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</si>
  <si>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</si>
  <si>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</si>
  <si>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</si>
  <si>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</si>
  <si>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</si>
  <si>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</si>
  <si>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</si>
  <si>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</si>
  <si>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</si>
  <si>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</si>
  <si>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</si>
  <si>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</si>
  <si>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</si>
  <si>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</si>
  <si>
    <t>* Balance of Trade excluding CFZ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</si>
</sst>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58">
    <xf numFmtId="0" fontId="0" fillId="0" borderId="0" xfId="0"/>
    <xf numFmtId="0" fontId="5" fillId="0" borderId="0" xfId="2" applyFont="1"/>
    <xf numFmtId="165" fontId="0" fillId="0" borderId="8" xfId="1" applyNumberFormat="1" applyFont="1" applyBorder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0" fontId="0" fillId="0" borderId="16" xfId="0" applyBorder="1"/>
    <xf numFmtId="1" fontId="0" fillId="0" borderId="0" xfId="0" applyNumberFormat="1"/>
    <xf numFmtId="0" fontId="7" fillId="0" borderId="16" xfId="0" applyFont="1" applyBorder="1"/>
    <xf numFmtId="0" fontId="7" fillId="0" borderId="17" xfId="0" applyFont="1" applyBorder="1"/>
    <xf numFmtId="0" fontId="0" fillId="0" borderId="4" xfId="0" applyBorder="1"/>
    <xf numFmtId="0" fontId="7" fillId="4" borderId="12" xfId="0" applyFont="1" applyFill="1" applyBorder="1"/>
    <xf numFmtId="0" fontId="7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14" xfId="0" applyFont="1" applyBorder="1" applyAlignment="1">
      <alignment horizontal="center"/>
    </xf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0" xfId="0" applyFont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0" fillId="0" borderId="16" xfId="1" applyNumberFormat="1" applyFont="1" applyBorder="1"/>
    <xf numFmtId="168" fontId="7" fillId="0" borderId="8" xfId="0" applyNumberFormat="1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5" fontId="0" fillId="0" borderId="16" xfId="1" applyNumberFormat="1" applyFont="1" applyBorder="1"/>
    <xf numFmtId="168" fontId="7" fillId="0" borderId="16" xfId="0" applyNumberFormat="1" applyFont="1" applyBorder="1"/>
    <xf numFmtId="167" fontId="7" fillId="0" borderId="16" xfId="0" applyNumberFormat="1" applyFont="1" applyBorder="1"/>
    <xf numFmtId="169" fontId="7" fillId="0" borderId="17" xfId="1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7" fontId="7" fillId="4" borderId="12" xfId="1" applyNumberFormat="1" applyFont="1" applyFill="1" applyBorder="1"/>
    <xf numFmtId="167" fontId="8" fillId="0" borderId="0" xfId="2" applyNumberFormat="1" applyFont="1"/>
    <xf numFmtId="171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Border="1"/>
    <xf numFmtId="0" fontId="10" fillId="0" borderId="22" xfId="0" applyFont="1" applyBorder="1"/>
    <xf numFmtId="0" fontId="10" fillId="0" borderId="9" xfId="0" applyFont="1" applyBorder="1"/>
    <xf numFmtId="0" fontId="6" fillId="3" borderId="14" xfId="0" applyFont="1" applyFill="1" applyBorder="1" applyAlignment="1">
      <alignment horizontal="center"/>
    </xf>
    <xf numFmtId="0" fontId="0" fillId="0" borderId="8" xfId="0" applyBorder="1"/>
    <xf numFmtId="167" fontId="0" fillId="0" borderId="16" xfId="0" applyNumberFormat="1" applyBorder="1"/>
    <xf numFmtId="0" fontId="6" fillId="3" borderId="6" xfId="0" applyFont="1" applyFill="1" applyBorder="1" applyAlignment="1">
      <alignment horizontal="center"/>
    </xf>
    <xf numFmtId="164" fontId="7" fillId="0" borderId="16" xfId="1" applyFont="1" applyBorder="1" applyAlignment="1">
      <alignment vertical="center"/>
    </xf>
    <xf numFmtId="164" fontId="7" fillId="0" borderId="8" xfId="1" applyFont="1" applyBorder="1" applyAlignment="1">
      <alignment vertical="center"/>
    </xf>
    <xf numFmtId="168" fontId="0" fillId="0" borderId="10" xfId="1" applyNumberFormat="1" applyFont="1" applyBorder="1"/>
    <xf numFmtId="164" fontId="0" fillId="0" borderId="8" xfId="1" applyFont="1" applyFill="1" applyBorder="1"/>
    <xf numFmtId="164" fontId="0" fillId="0" borderId="9" xfId="1" applyFont="1" applyFill="1" applyBorder="1"/>
    <xf numFmtId="164" fontId="0" fillId="0" borderId="0" xfId="1" applyFont="1"/>
    <xf numFmtId="166" fontId="0" fillId="0" borderId="9" xfId="0" applyNumberFormat="1" applyBorder="1"/>
    <xf numFmtId="164" fontId="0" fillId="0" borderId="8" xfId="1" applyFont="1" applyBorder="1"/>
    <xf numFmtId="164" fontId="0" fillId="0" borderId="0" xfId="1" applyFont="1" applyBorder="1"/>
    <xf numFmtId="164" fontId="0" fillId="0" borderId="9" xfId="1" applyFont="1" applyBorder="1"/>
    <xf numFmtId="164" fontId="0" fillId="0" borderId="16" xfId="1" applyFont="1" applyBorder="1"/>
    <xf numFmtId="0" fontId="6" fillId="0" borderId="14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165" fontId="0" fillId="0" borderId="0" xfId="1" applyNumberFormat="1" applyFont="1" applyBorder="1"/>
    <xf numFmtId="165" fontId="7" fillId="0" borderId="0" xfId="1" applyNumberFormat="1" applyFont="1" applyBorder="1"/>
    <xf numFmtId="164" fontId="7" fillId="0" borderId="0" xfId="1" applyFont="1" applyBorder="1" applyAlignment="1">
      <alignment vertical="center"/>
    </xf>
    <xf numFmtId="165" fontId="7" fillId="0" borderId="8" xfId="1" applyNumberFormat="1" applyFont="1" applyBorder="1"/>
    <xf numFmtId="165" fontId="0" fillId="0" borderId="9" xfId="1" applyNumberFormat="1" applyFont="1" applyBorder="1"/>
    <xf numFmtId="165" fontId="7" fillId="0" borderId="16" xfId="1" applyNumberFormat="1" applyFont="1" applyFill="1" applyBorder="1"/>
    <xf numFmtId="165" fontId="7" fillId="0" borderId="9" xfId="1" applyNumberFormat="1" applyFont="1" applyFill="1" applyBorder="1"/>
    <xf numFmtId="164" fontId="7" fillId="0" borderId="16" xfId="1" applyFont="1" applyBorder="1"/>
    <xf numFmtId="164" fontId="7" fillId="0" borderId="17" xfId="1" applyFont="1" applyBorder="1"/>
    <xf numFmtId="168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7" fillId="7" borderId="12" xfId="1" applyNumberFormat="1" applyFont="1" applyFill="1" applyBorder="1"/>
    <xf numFmtId="167" fontId="7" fillId="7" borderId="5" xfId="1" applyNumberFormat="1" applyFont="1" applyFill="1" applyBorder="1"/>
    <xf numFmtId="167" fontId="4" fillId="7" borderId="12" xfId="2" applyNumberFormat="1" applyFont="1" applyFill="1" applyBorder="1"/>
    <xf numFmtId="167" fontId="4" fillId="7" borderId="20" xfId="2" applyNumberFormat="1" applyFont="1" applyFill="1" applyBorder="1"/>
    <xf numFmtId="167" fontId="4" fillId="7" borderId="5" xfId="2" applyNumberFormat="1" applyFont="1" applyFill="1" applyBorder="1"/>
    <xf numFmtId="164" fontId="5" fillId="0" borderId="0" xfId="2" applyNumberFormat="1" applyFont="1"/>
    <xf numFmtId="164" fontId="0" fillId="0" borderId="0" xfId="0" applyNumberFormat="1"/>
    <xf numFmtId="164" fontId="10" fillId="0" borderId="0" xfId="0" applyNumberFormat="1" applyFont="1"/>
    <xf numFmtId="165" fontId="7" fillId="0" borderId="9" xfId="1" applyNumberFormat="1" applyFont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4" fontId="7" fillId="4" borderId="4" xfId="1" applyFont="1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0" fillId="0" borderId="8" xfId="0" applyNumberForma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workbookViewId="0">
      <selection activeCell="D13" sqref="D13"/>
    </sheetView>
  </sheetViews>
  <sheetFormatPr defaultRowHeight="15" x14ac:dyDescent="0.25"/>
  <cols>
    <col min="1" max="1" width="22.42578125" bestFit="1" customWidth="1"/>
    <col min="2" max="11" width="13.140625" customWidth="1"/>
    <col min="12" max="13" width="12.28515625" bestFit="1" customWidth="1"/>
  </cols>
  <sheetData>
    <row r="1" spans="1:15" x14ac:dyDescent="0.25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5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5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5" x14ac:dyDescent="0.25">
      <c r="A4" s="10"/>
      <c r="B4" s="10"/>
      <c r="C4" s="10"/>
      <c r="D4" s="10"/>
      <c r="E4" s="10"/>
      <c r="F4" s="10"/>
      <c r="G4" s="10"/>
      <c r="H4" s="10"/>
      <c r="I4" s="10"/>
      <c r="K4" s="18" t="s">
        <v>3</v>
      </c>
    </row>
    <row r="5" spans="1:15" x14ac:dyDescent="0.25">
      <c r="A5" s="231" t="s">
        <v>4</v>
      </c>
      <c r="B5" s="232" t="s">
        <v>5</v>
      </c>
      <c r="C5" s="233"/>
      <c r="D5" s="238" t="s">
        <v>6</v>
      </c>
      <c r="E5" s="239"/>
      <c r="F5" s="239"/>
      <c r="G5" s="239"/>
      <c r="H5" s="239"/>
      <c r="I5" s="239"/>
      <c r="J5" s="232" t="s">
        <v>7</v>
      </c>
      <c r="K5" s="233"/>
    </row>
    <row r="6" spans="1:15" x14ac:dyDescent="0.25">
      <c r="A6" s="231"/>
      <c r="B6" s="234"/>
      <c r="C6" s="235"/>
      <c r="D6" s="236" t="s">
        <v>8</v>
      </c>
      <c r="E6" s="237"/>
      <c r="F6" s="236" t="s">
        <v>9</v>
      </c>
      <c r="G6" s="237"/>
      <c r="H6" s="236" t="s">
        <v>10</v>
      </c>
      <c r="I6" s="242"/>
      <c r="J6" s="240"/>
      <c r="K6" s="241"/>
    </row>
    <row r="7" spans="1:15" x14ac:dyDescent="0.25">
      <c r="A7" s="89"/>
      <c r="B7" s="109">
        <v>45778</v>
      </c>
      <c r="C7" s="110">
        <v>45413</v>
      </c>
      <c r="D7" s="109">
        <v>45778</v>
      </c>
      <c r="E7" s="110">
        <v>45413</v>
      </c>
      <c r="F7" s="109">
        <v>45778</v>
      </c>
      <c r="G7" s="110">
        <v>45413</v>
      </c>
      <c r="H7" s="109">
        <v>45778</v>
      </c>
      <c r="I7" s="110">
        <v>45413</v>
      </c>
      <c r="J7" s="109">
        <v>45778</v>
      </c>
      <c r="K7" s="110">
        <v>45413</v>
      </c>
    </row>
    <row r="8" spans="1:15" x14ac:dyDescent="0.25">
      <c r="A8" s="82" t="s">
        <v>11</v>
      </c>
      <c r="B8" s="105">
        <v>29135.340660000002</v>
      </c>
      <c r="C8" s="113">
        <v>28904.513649999997</v>
      </c>
      <c r="D8" s="112">
        <v>42652.09605</v>
      </c>
      <c r="E8" s="48">
        <v>38603.237884999995</v>
      </c>
      <c r="F8" s="102">
        <v>160.13229999999999</v>
      </c>
      <c r="G8" s="48">
        <v>144.66650000000001</v>
      </c>
      <c r="H8" s="105">
        <v>42812.228349999998</v>
      </c>
      <c r="I8" s="48">
        <v>38747.904384999994</v>
      </c>
      <c r="J8" s="83">
        <v>13676.887689999996</v>
      </c>
      <c r="K8" s="84">
        <v>9843.3907349999972</v>
      </c>
      <c r="L8" s="4"/>
      <c r="M8" s="4"/>
      <c r="N8" s="4"/>
      <c r="O8" s="4"/>
    </row>
    <row r="9" spans="1:15" x14ac:dyDescent="0.25">
      <c r="A9" s="82" t="s">
        <v>12</v>
      </c>
      <c r="B9" s="105">
        <v>3192.4128300000002</v>
      </c>
      <c r="C9" s="113">
        <v>5227.9927200000002</v>
      </c>
      <c r="D9" s="112">
        <v>137.12322</v>
      </c>
      <c r="E9" s="48">
        <v>282.89116999999999</v>
      </c>
      <c r="F9" s="102">
        <v>225.78963000000002</v>
      </c>
      <c r="G9" s="48">
        <v>113.83412</v>
      </c>
      <c r="H9" s="105">
        <v>362.91285000000005</v>
      </c>
      <c r="I9" s="48">
        <v>396.72528999999997</v>
      </c>
      <c r="J9" s="83">
        <v>-2829.4999800000001</v>
      </c>
      <c r="K9" s="84">
        <v>-4831.2674299999999</v>
      </c>
      <c r="L9" s="4"/>
      <c r="M9" s="4"/>
      <c r="N9" s="4"/>
      <c r="O9" s="4"/>
    </row>
    <row r="10" spans="1:15" x14ac:dyDescent="0.25">
      <c r="A10" s="82" t="s">
        <v>13</v>
      </c>
      <c r="B10" s="105">
        <v>5695.4174999999996</v>
      </c>
      <c r="C10" s="113">
        <v>5016.8324899999998</v>
      </c>
      <c r="D10" s="112">
        <v>168.87989000000002</v>
      </c>
      <c r="E10" s="48">
        <v>224.60339000000002</v>
      </c>
      <c r="F10" s="102">
        <v>69.393259999999998</v>
      </c>
      <c r="G10" s="48">
        <v>102.52500000000001</v>
      </c>
      <c r="H10" s="105">
        <v>238.27315000000002</v>
      </c>
      <c r="I10" s="48">
        <v>327.12839000000002</v>
      </c>
      <c r="J10" s="83">
        <v>-5457.1443499999996</v>
      </c>
      <c r="K10" s="84">
        <v>-4689.7040999999999</v>
      </c>
      <c r="L10" s="4"/>
      <c r="M10" s="4"/>
      <c r="N10" s="4"/>
      <c r="O10" s="4"/>
    </row>
    <row r="11" spans="1:15" x14ac:dyDescent="0.25">
      <c r="A11" s="82" t="s">
        <v>14</v>
      </c>
      <c r="B11" s="105">
        <v>36113.826931000003</v>
      </c>
      <c r="C11" s="113">
        <v>49735.583200999994</v>
      </c>
      <c r="D11" s="112">
        <v>3.2280000000000002</v>
      </c>
      <c r="E11" s="48">
        <v>0</v>
      </c>
      <c r="F11" s="102">
        <v>3294.30332</v>
      </c>
      <c r="G11" s="48">
        <v>3919.2386900000001</v>
      </c>
      <c r="H11" s="105">
        <v>3297.5313200000001</v>
      </c>
      <c r="I11" s="48">
        <v>3919.2386900000001</v>
      </c>
      <c r="J11" s="83">
        <v>-32816.295611000001</v>
      </c>
      <c r="K11" s="84">
        <v>-45816.344510999996</v>
      </c>
      <c r="L11" s="4"/>
      <c r="M11" s="4"/>
      <c r="N11" s="4"/>
      <c r="O11" s="4"/>
    </row>
    <row r="12" spans="1:15" x14ac:dyDescent="0.25">
      <c r="A12" s="82" t="s">
        <v>15</v>
      </c>
      <c r="B12" s="105">
        <v>2975.3550800000003</v>
      </c>
      <c r="C12" s="113">
        <v>3528.7245699999999</v>
      </c>
      <c r="D12" s="112">
        <v>1051.4266599999999</v>
      </c>
      <c r="E12" s="48">
        <v>732.03624000000002</v>
      </c>
      <c r="F12" s="102">
        <v>0</v>
      </c>
      <c r="G12" s="48">
        <v>0</v>
      </c>
      <c r="H12" s="105">
        <v>1051.4266599999999</v>
      </c>
      <c r="I12" s="48">
        <v>732.03624000000002</v>
      </c>
      <c r="J12" s="83">
        <v>-1923.9284200000004</v>
      </c>
      <c r="K12" s="84">
        <v>-2796.68833</v>
      </c>
      <c r="L12" s="4"/>
      <c r="M12" s="4"/>
      <c r="N12" s="4"/>
      <c r="O12" s="4"/>
    </row>
    <row r="13" spans="1:15" x14ac:dyDescent="0.25">
      <c r="A13" s="82" t="s">
        <v>16</v>
      </c>
      <c r="B13" s="105">
        <v>24076.27162</v>
      </c>
      <c r="C13" s="113">
        <v>25745.287090000002</v>
      </c>
      <c r="D13" s="112">
        <v>1052.4726000000001</v>
      </c>
      <c r="E13" s="48">
        <v>270.44882000000001</v>
      </c>
      <c r="F13" s="102">
        <v>111.95701</v>
      </c>
      <c r="G13" s="48">
        <v>135.60965999999999</v>
      </c>
      <c r="H13" s="105">
        <v>1164.4296100000001</v>
      </c>
      <c r="I13" s="48">
        <v>406.05848000000003</v>
      </c>
      <c r="J13" s="83">
        <v>-22911.84201</v>
      </c>
      <c r="K13" s="84">
        <v>-25339.228610000002</v>
      </c>
      <c r="L13" s="4"/>
      <c r="M13" s="4"/>
      <c r="N13" s="4"/>
      <c r="O13" s="4"/>
    </row>
    <row r="14" spans="1:15" x14ac:dyDescent="0.25">
      <c r="A14" s="82" t="s">
        <v>17</v>
      </c>
      <c r="B14" s="105">
        <v>42806.28527</v>
      </c>
      <c r="C14" s="113">
        <v>34935.568979999996</v>
      </c>
      <c r="D14" s="112">
        <v>590.71504000000004</v>
      </c>
      <c r="E14" s="48">
        <v>982.49136999999996</v>
      </c>
      <c r="F14" s="102">
        <v>288.15409000000005</v>
      </c>
      <c r="G14" s="48">
        <v>167.18614000000002</v>
      </c>
      <c r="H14" s="105">
        <v>878.86913000000004</v>
      </c>
      <c r="I14" s="48">
        <v>1149.67751</v>
      </c>
      <c r="J14" s="83">
        <v>-41927.416140000001</v>
      </c>
      <c r="K14" s="84">
        <v>-33785.891469999995</v>
      </c>
      <c r="L14" s="4"/>
      <c r="N14" s="4"/>
      <c r="O14" s="4"/>
    </row>
    <row r="15" spans="1:15" x14ac:dyDescent="0.25">
      <c r="A15" s="82" t="s">
        <v>18</v>
      </c>
      <c r="B15" s="105">
        <v>55966.424229999997</v>
      </c>
      <c r="C15" s="113">
        <v>57117.662360000002</v>
      </c>
      <c r="D15" s="112">
        <v>0</v>
      </c>
      <c r="E15" s="48">
        <v>0</v>
      </c>
      <c r="F15" s="102">
        <v>396.40134</v>
      </c>
      <c r="G15" s="48">
        <v>280.80776000000003</v>
      </c>
      <c r="H15" s="105">
        <v>396.40134</v>
      </c>
      <c r="I15" s="48">
        <v>280.80776000000003</v>
      </c>
      <c r="J15" s="83">
        <v>-55570.02289</v>
      </c>
      <c r="K15" s="84">
        <v>-56836.854599999999</v>
      </c>
      <c r="L15" s="4"/>
      <c r="M15" s="4"/>
      <c r="N15" s="4"/>
      <c r="O15" s="4"/>
    </row>
    <row r="16" spans="1:15" x14ac:dyDescent="0.25">
      <c r="A16" s="82" t="s">
        <v>19</v>
      </c>
      <c r="B16" s="105">
        <v>19023.633449999998</v>
      </c>
      <c r="C16" s="113">
        <v>16342.800509999999</v>
      </c>
      <c r="D16" s="112">
        <v>72.318880000000007</v>
      </c>
      <c r="E16" s="48">
        <v>56.927800000000005</v>
      </c>
      <c r="F16" s="102">
        <v>286.67975999999999</v>
      </c>
      <c r="G16" s="48">
        <v>552.31279000000006</v>
      </c>
      <c r="H16" s="105">
        <v>358.99864000000002</v>
      </c>
      <c r="I16" s="48">
        <v>609.24059000000011</v>
      </c>
      <c r="J16" s="83">
        <v>-18664.634809999996</v>
      </c>
      <c r="K16" s="84">
        <v>-15733.55992</v>
      </c>
      <c r="L16" s="4"/>
      <c r="M16" s="4"/>
      <c r="N16" s="4"/>
      <c r="O16" s="4"/>
    </row>
    <row r="17" spans="1:15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2">
        <v>0</v>
      </c>
      <c r="G17" s="48">
        <v>0</v>
      </c>
      <c r="H17" s="105">
        <v>0</v>
      </c>
      <c r="I17" s="48">
        <v>0</v>
      </c>
      <c r="J17" s="83">
        <v>0</v>
      </c>
      <c r="K17" s="84">
        <v>0</v>
      </c>
      <c r="L17" s="4"/>
      <c r="M17" s="4"/>
      <c r="N17" s="4"/>
      <c r="O17" s="4"/>
    </row>
    <row r="18" spans="1:15" x14ac:dyDescent="0.25">
      <c r="A18" s="82" t="s">
        <v>21</v>
      </c>
      <c r="B18" s="105">
        <v>22606.910000000003</v>
      </c>
      <c r="C18" s="113">
        <v>20419.150129999998</v>
      </c>
      <c r="D18" s="112">
        <v>0</v>
      </c>
      <c r="E18" s="48">
        <v>0</v>
      </c>
      <c r="F18" s="102">
        <v>2828.9748200000004</v>
      </c>
      <c r="G18" s="48">
        <v>2661.08664</v>
      </c>
      <c r="H18" s="105">
        <v>2828.9748200000004</v>
      </c>
      <c r="I18" s="48">
        <v>2661.08664</v>
      </c>
      <c r="J18" s="83" t="s">
        <v>22</v>
      </c>
      <c r="K18" s="84" t="s">
        <v>22</v>
      </c>
      <c r="L18" s="4"/>
      <c r="M18" s="4"/>
      <c r="N18" s="4"/>
      <c r="O18" s="4"/>
    </row>
    <row r="19" spans="1:15" x14ac:dyDescent="0.25">
      <c r="A19" s="82" t="s">
        <v>23</v>
      </c>
      <c r="B19" s="105">
        <v>2571.49712</v>
      </c>
      <c r="C19" s="113">
        <v>3205.5398999999998</v>
      </c>
      <c r="D19" s="112">
        <v>0</v>
      </c>
      <c r="E19" s="48">
        <v>0</v>
      </c>
      <c r="F19" s="102">
        <v>0</v>
      </c>
      <c r="G19" s="48">
        <v>0</v>
      </c>
      <c r="H19" s="105">
        <v>0</v>
      </c>
      <c r="I19" s="48">
        <v>0</v>
      </c>
      <c r="J19" s="83">
        <v>-2571.49712</v>
      </c>
      <c r="K19" s="84">
        <v>-3205.5398999999998</v>
      </c>
      <c r="L19" s="4"/>
      <c r="M19" s="4"/>
      <c r="N19" s="4"/>
      <c r="O19" s="4"/>
    </row>
    <row r="20" spans="1:15" x14ac:dyDescent="0.25">
      <c r="A20" s="82" t="s">
        <v>24</v>
      </c>
      <c r="B20" s="105">
        <v>295.46229999999997</v>
      </c>
      <c r="C20" s="113">
        <v>1062.5520200000001</v>
      </c>
      <c r="D20" s="112">
        <v>0</v>
      </c>
      <c r="E20" s="48">
        <v>0</v>
      </c>
      <c r="F20" s="102">
        <v>338.08629999999999</v>
      </c>
      <c r="G20" s="48">
        <v>141.21897000000001</v>
      </c>
      <c r="H20" s="105">
        <v>338.08629999999999</v>
      </c>
      <c r="I20" s="48">
        <v>141.21897000000001</v>
      </c>
      <c r="J20" s="83">
        <v>42.624000000000024</v>
      </c>
      <c r="K20" s="84">
        <v>-921.33305000000007</v>
      </c>
      <c r="L20" s="4"/>
      <c r="M20" s="4"/>
      <c r="N20" s="4"/>
      <c r="O20" s="4"/>
    </row>
    <row r="21" spans="1:15" x14ac:dyDescent="0.25">
      <c r="A21" s="88" t="s">
        <v>25</v>
      </c>
      <c r="B21" s="103">
        <v>244458.83699099999</v>
      </c>
      <c r="C21" s="85">
        <v>251242.20762099998</v>
      </c>
      <c r="D21" s="104">
        <v>45728.260340000001</v>
      </c>
      <c r="E21" s="85">
        <v>41152.636674999994</v>
      </c>
      <c r="F21" s="103">
        <v>7999.871830000001</v>
      </c>
      <c r="G21" s="85">
        <v>8218.4862699999994</v>
      </c>
      <c r="H21" s="106">
        <v>53728.132169999997</v>
      </c>
      <c r="I21" s="85">
        <v>49371.122945000003</v>
      </c>
      <c r="J21" s="91">
        <v>-170952.76964099996</v>
      </c>
      <c r="K21" s="91">
        <v>-184113.02118599997</v>
      </c>
    </row>
    <row r="22" spans="1:15" x14ac:dyDescent="0.25">
      <c r="A22" s="1" t="s">
        <v>26</v>
      </c>
      <c r="B22" s="1"/>
      <c r="C22" s="1"/>
      <c r="D22" s="1"/>
    </row>
    <row r="23" spans="1:15" x14ac:dyDescent="0.25">
      <c r="A23" s="1" t="s">
        <v>27</v>
      </c>
      <c r="B23" s="1"/>
      <c r="C23" s="1"/>
      <c r="D23" s="1"/>
    </row>
    <row r="24" spans="1:15" x14ac:dyDescent="0.25">
      <c r="A24" s="1" t="s">
        <v>28</v>
      </c>
      <c r="B24" s="1"/>
      <c r="C24" s="1"/>
      <c r="D24" s="1"/>
    </row>
    <row r="25" spans="1:15" x14ac:dyDescent="0.25">
      <c r="A25" s="1"/>
      <c r="D25" s="164"/>
      <c r="E25" s="165"/>
    </row>
    <row r="26" spans="1:15" x14ac:dyDescent="0.25">
      <c r="A26" s="122"/>
      <c r="B26" s="123"/>
    </row>
    <row r="27" spans="1:15" x14ac:dyDescent="0.25">
      <c r="E27" s="4"/>
      <c r="F27" s="4"/>
    </row>
    <row r="28" spans="1:15" x14ac:dyDescent="0.25">
      <c r="B28" s="165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5" x14ac:dyDescent="0.25"/>
  <cols>
    <col min="1" max="1" width="26.140625" customWidth="1"/>
    <col min="2" max="3" width="14.28515625" bestFit="1" customWidth="1"/>
    <col min="4" max="9" width="12.5703125" bestFit="1" customWidth="1"/>
    <col min="10" max="11" width="12.85546875" bestFit="1" customWidth="1"/>
  </cols>
  <sheetData>
    <row r="1" spans="1:11" x14ac:dyDescent="0.25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139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29" t="s">
        <v>140</v>
      </c>
    </row>
    <row r="5" spans="1:11" x14ac:dyDescent="0.25">
      <c r="A5" s="246" t="s">
        <v>4</v>
      </c>
      <c r="B5" s="232" t="s">
        <v>5</v>
      </c>
      <c r="C5" s="233"/>
      <c r="D5" s="231" t="s">
        <v>6</v>
      </c>
      <c r="E5" s="231"/>
      <c r="F5" s="231"/>
      <c r="G5" s="231"/>
      <c r="H5" s="231"/>
      <c r="I5" s="231"/>
      <c r="J5" s="232" t="s">
        <v>7</v>
      </c>
      <c r="K5" s="233"/>
    </row>
    <row r="6" spans="1:11" x14ac:dyDescent="0.25">
      <c r="A6" s="247"/>
      <c r="B6" s="240"/>
      <c r="C6" s="252"/>
      <c r="D6" s="231" t="s">
        <v>8</v>
      </c>
      <c r="E6" s="231"/>
      <c r="F6" s="231" t="s">
        <v>9</v>
      </c>
      <c r="G6" s="231"/>
      <c r="H6" s="242" t="s">
        <v>10</v>
      </c>
      <c r="I6" s="237"/>
      <c r="J6" s="240"/>
      <c r="K6" s="241"/>
    </row>
    <row r="7" spans="1:11" x14ac:dyDescent="0.25">
      <c r="A7" s="30"/>
      <c r="B7" s="13" t="s">
        <v>141</v>
      </c>
      <c r="C7" s="13" t="s">
        <v>141</v>
      </c>
      <c r="D7" s="31" t="s">
        <v>141</v>
      </c>
      <c r="E7" s="32" t="s">
        <v>141</v>
      </c>
      <c r="F7" s="13" t="s">
        <v>141</v>
      </c>
      <c r="G7" s="32" t="s">
        <v>141</v>
      </c>
      <c r="H7" s="13" t="s">
        <v>141</v>
      </c>
      <c r="I7" s="32" t="s">
        <v>141</v>
      </c>
      <c r="J7" s="13" t="s">
        <v>141</v>
      </c>
      <c r="K7" s="32" t="s">
        <v>141</v>
      </c>
    </row>
    <row r="8" spans="1:11" x14ac:dyDescent="0.25">
      <c r="A8" s="33"/>
      <c r="B8" s="34">
        <v>2014</v>
      </c>
      <c r="C8" s="35">
        <v>2013</v>
      </c>
      <c r="D8" s="34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49">
        <f>SUM('[1]Import by SITC 2014'!B4:C4)/1000</f>
        <v>29274.383439999998</v>
      </c>
      <c r="C9" s="63">
        <f>SUM('[2]Import by SITC 2013'!B4:C4)/1000</f>
        <v>31359.497090000001</v>
      </c>
      <c r="D9" s="49">
        <f>SUM('[1]Exports by SITC 2014'!B4:C4)/1000</f>
        <v>63102.2765</v>
      </c>
      <c r="E9" s="52">
        <f>SUM('[2]Exports by SITC 2013'!B4:C4)/1000</f>
        <v>78571.425979999985</v>
      </c>
      <c r="F9" s="64">
        <f>SUM('[1]Re-Exports by SITC 2014'!B4:C4)/1000</f>
        <v>239.53916000000001</v>
      </c>
      <c r="G9" s="52">
        <f>SUM('[2]Re-Exports by SITC 2013'!B4:C4)/1000</f>
        <v>131.62976999999998</v>
      </c>
      <c r="H9" s="64">
        <f>D9+F9</f>
        <v>63341.81566</v>
      </c>
      <c r="I9" s="52">
        <f>G9+E9</f>
        <v>78703.055749999985</v>
      </c>
      <c r="J9" s="51">
        <f>H9-B9</f>
        <v>34067.432220000002</v>
      </c>
      <c r="K9" s="52">
        <f>I9-C9</f>
        <v>47343.558659999981</v>
      </c>
    </row>
    <row r="10" spans="1:11" x14ac:dyDescent="0.25">
      <c r="A10" s="37" t="s">
        <v>12</v>
      </c>
      <c r="B10" s="49">
        <f>SUM('[1]Import by SITC 2014'!B5:C5)/1000</f>
        <v>6886.8480099999997</v>
      </c>
      <c r="C10" s="63">
        <f>SUM('[2]Import by SITC 2013'!B5:C5)/1000</f>
        <v>7227.8168399999995</v>
      </c>
      <c r="D10" s="49">
        <f>SUM('[1]Exports by SITC 2014'!B5:C5)/1000</f>
        <v>16.973599999999998</v>
      </c>
      <c r="E10" s="52">
        <f>SUM('[2]Exports by SITC 2013'!B5:C5)/1000</f>
        <v>75.613550000000004</v>
      </c>
      <c r="F10" s="64">
        <f>SUM('[1]Re-Exports by SITC 2014'!B5:C5)/1000</f>
        <v>1168.0750600000001</v>
      </c>
      <c r="G10" s="52">
        <f>SUM('[2]Re-Exports by SITC 2013'!B5:C5)/1000</f>
        <v>952.33828000000005</v>
      </c>
      <c r="H10" s="64">
        <f t="shared" ref="H10:H21" si="0">D10+F10</f>
        <v>1185.0486600000002</v>
      </c>
      <c r="I10" s="52">
        <f t="shared" ref="I10:I21" si="1">G10+E10</f>
        <v>1027.95183</v>
      </c>
      <c r="J10" s="53">
        <f t="shared" ref="J10:K21" si="2">H10-B10</f>
        <v>-5701.7993499999993</v>
      </c>
      <c r="K10" s="54">
        <f t="shared" si="2"/>
        <v>-6199.8650099999995</v>
      </c>
    </row>
    <row r="11" spans="1:11" x14ac:dyDescent="0.25">
      <c r="A11" s="37" t="s">
        <v>13</v>
      </c>
      <c r="B11" s="49">
        <f>SUM('[1]Import by SITC 2014'!B6:C6)/1000</f>
        <v>3303.5206699999999</v>
      </c>
      <c r="C11" s="63">
        <f>SUM('[2]Import by SITC 2013'!B6:C6)/1000</f>
        <v>2331.3383699999999</v>
      </c>
      <c r="D11" s="49">
        <f>SUM('[1]Exports by SITC 2014'!B6:C6)/1000</f>
        <v>809.37454000000002</v>
      </c>
      <c r="E11" s="52">
        <f>SUM('[2]Exports by SITC 2013'!B6:C6)/1000</f>
        <v>475.53702000000004</v>
      </c>
      <c r="F11" s="64">
        <f>SUM('[1]Re-Exports by SITC 2014'!B6:C6)/1000</f>
        <v>7.7010000000000009E-2</v>
      </c>
      <c r="G11" s="52">
        <f>SUM('[2]Re-Exports by SITC 2013'!B6:C6)/1000</f>
        <v>309.88830000000002</v>
      </c>
      <c r="H11" s="64">
        <f t="shared" si="0"/>
        <v>809.45155</v>
      </c>
      <c r="I11" s="52">
        <f t="shared" si="1"/>
        <v>785.42532000000006</v>
      </c>
      <c r="J11" s="53">
        <f t="shared" si="2"/>
        <v>-2494.0691200000001</v>
      </c>
      <c r="K11" s="54">
        <f t="shared" si="2"/>
        <v>-1545.9130499999999</v>
      </c>
    </row>
    <row r="12" spans="1:11" x14ac:dyDescent="0.25">
      <c r="A12" s="37" t="s">
        <v>14</v>
      </c>
      <c r="B12" s="49">
        <f>SUM('[1]Import by SITC 2014'!B7:C7)/1000</f>
        <v>49494.550159999999</v>
      </c>
      <c r="C12" s="63">
        <f>SUM('[2]Import by SITC 2013'!B7:C7)/1000</f>
        <v>48756.083570000003</v>
      </c>
      <c r="D12" s="49">
        <f>SUM('[1]Exports by SITC 2014'!B7:C7)/1000</f>
        <v>27125.865619999997</v>
      </c>
      <c r="E12" s="52">
        <f>SUM('[2]Exports by SITC 2013'!B7:C7)/1000</f>
        <v>30014.403420000002</v>
      </c>
      <c r="F12" s="64">
        <f>SUM('[1]Re-Exports by SITC 2014'!B7:C7)/1000</f>
        <v>3918.6817900000001</v>
      </c>
      <c r="G12" s="52">
        <f>SUM('[2]Re-Exports by SITC 2013'!B7:C7)/1000</f>
        <v>3967.2690499999999</v>
      </c>
      <c r="H12" s="64">
        <f t="shared" si="0"/>
        <v>31044.547409999996</v>
      </c>
      <c r="I12" s="52">
        <f t="shared" si="1"/>
        <v>33981.672470000005</v>
      </c>
      <c r="J12" s="53">
        <f t="shared" si="2"/>
        <v>-18450.002750000003</v>
      </c>
      <c r="K12" s="54">
        <f t="shared" si="2"/>
        <v>-14774.411099999998</v>
      </c>
    </row>
    <row r="13" spans="1:11" x14ac:dyDescent="0.25">
      <c r="A13" s="37" t="s">
        <v>15</v>
      </c>
      <c r="B13" s="49">
        <f>SUM('[1]Import by SITC 2014'!B8:C8)/1000</f>
        <v>2425.8977400000003</v>
      </c>
      <c r="C13" s="63">
        <f>SUM('[2]Import by SITC 2013'!B8:C8)/1000</f>
        <v>2151.2265499999999</v>
      </c>
      <c r="D13" s="49">
        <f>SUM('[1]Exports by SITC 2014'!B8:C8)/1000</f>
        <v>2.3705599999999998</v>
      </c>
      <c r="E13" s="52">
        <f>SUM('[2]Exports by SITC 2013'!B8:C8)/1000</f>
        <v>0</v>
      </c>
      <c r="F13" s="64">
        <f>SUM('[1]Re-Exports by SITC 2014'!B8:C8)/1000</f>
        <v>6.6959999999999992E-2</v>
      </c>
      <c r="G13" s="52">
        <f>SUM('[2]Re-Exports by SITC 2013'!B8:C8)/1000</f>
        <v>0</v>
      </c>
      <c r="H13" s="64">
        <f t="shared" si="0"/>
        <v>2.4375199999999997</v>
      </c>
      <c r="I13" s="52">
        <f t="shared" si="1"/>
        <v>0</v>
      </c>
      <c r="J13" s="53">
        <f t="shared" si="2"/>
        <v>-2423.4602200000004</v>
      </c>
      <c r="K13" s="54">
        <f t="shared" si="2"/>
        <v>-2151.2265499999999</v>
      </c>
    </row>
    <row r="14" spans="1:11" x14ac:dyDescent="0.25">
      <c r="A14" s="37" t="s">
        <v>16</v>
      </c>
      <c r="B14" s="49">
        <f>SUM('[1]Import by SITC 2014'!B9:C9)/1000</f>
        <v>20383.342980000001</v>
      </c>
      <c r="C14" s="63">
        <f>SUM('[2]Import by SITC 2013'!B9:C9)/1000</f>
        <v>21726.38279</v>
      </c>
      <c r="D14" s="49">
        <f>SUM('[1]Exports by SITC 2014'!B9:C9)/1000</f>
        <v>1242.3349700000001</v>
      </c>
      <c r="E14" s="52">
        <f>SUM('[2]Exports by SITC 2013'!B9:C9)/1000</f>
        <v>1910.5976000000001</v>
      </c>
      <c r="F14" s="64">
        <f>SUM('[1]Re-Exports by SITC 2014'!B9:C9)/1000</f>
        <v>140.11913999999999</v>
      </c>
      <c r="G14" s="52">
        <f>SUM('[2]Re-Exports by SITC 2013'!B9:C9)/1000</f>
        <v>386.70888000000002</v>
      </c>
      <c r="H14" s="64">
        <f t="shared" si="0"/>
        <v>1382.4541100000001</v>
      </c>
      <c r="I14" s="52">
        <f t="shared" si="1"/>
        <v>2297.3064800000002</v>
      </c>
      <c r="J14" s="53">
        <f t="shared" si="2"/>
        <v>-19000.888870000002</v>
      </c>
      <c r="K14" s="54">
        <f t="shared" si="2"/>
        <v>-19429.07631</v>
      </c>
    </row>
    <row r="15" spans="1:11" x14ac:dyDescent="0.25">
      <c r="A15" s="37" t="s">
        <v>17</v>
      </c>
      <c r="B15" s="49">
        <f>SUM('[1]Import by SITC 2014'!B10:C10)/1000</f>
        <v>29213.826949999999</v>
      </c>
      <c r="C15" s="63">
        <f>SUM('[2]Import by SITC 2013'!B10:C10)/1000</f>
        <v>32325.686420000002</v>
      </c>
      <c r="D15" s="49">
        <f>SUM('[1]Exports by SITC 2014'!B10:C10)/1000</f>
        <v>134.74381</v>
      </c>
      <c r="E15" s="52">
        <f>SUM('[2]Exports by SITC 2013'!B10:C10)/1000</f>
        <v>188.14795000000001</v>
      </c>
      <c r="F15" s="64">
        <f>SUM('[1]Re-Exports by SITC 2014'!B10:C10)/1000</f>
        <v>948.64992999999993</v>
      </c>
      <c r="G15" s="52">
        <f>SUM('[2]Re-Exports by SITC 2013'!B10:C10)/1000</f>
        <v>1605.10014</v>
      </c>
      <c r="H15" s="64">
        <f t="shared" si="0"/>
        <v>1083.39374</v>
      </c>
      <c r="I15" s="52">
        <f t="shared" si="1"/>
        <v>1793.24809</v>
      </c>
      <c r="J15" s="53">
        <f t="shared" si="2"/>
        <v>-28130.433209999999</v>
      </c>
      <c r="K15" s="54">
        <f t="shared" si="2"/>
        <v>-30532.438330000001</v>
      </c>
    </row>
    <row r="16" spans="1:11" x14ac:dyDescent="0.25">
      <c r="A16" s="37" t="s">
        <v>18</v>
      </c>
      <c r="B16" s="49">
        <f>SUM('[1]Import by SITC 2014'!B11:C11)/1000</f>
        <v>49408.165019999993</v>
      </c>
      <c r="C16" s="63">
        <f>SUM('[2]Import by SITC 2013'!B11:C11)/1000</f>
        <v>43666.056269999994</v>
      </c>
      <c r="D16" s="49">
        <f>SUM('[1]Exports by SITC 2014'!B11:C11)/1000</f>
        <v>0</v>
      </c>
      <c r="E16" s="52">
        <f>SUM('[2]Exports by SITC 2013'!B11:C11)/1000</f>
        <v>0</v>
      </c>
      <c r="F16" s="64">
        <f>SUM('[1]Re-Exports by SITC 2014'!B11:C11)/1000</f>
        <v>1693.7193400000001</v>
      </c>
      <c r="G16" s="52">
        <f>SUM('[2]Re-Exports by SITC 2013'!B11:C11)/1000</f>
        <v>9299.0858200000002</v>
      </c>
      <c r="H16" s="64">
        <f t="shared" si="0"/>
        <v>1693.7193400000001</v>
      </c>
      <c r="I16" s="52">
        <f t="shared" si="1"/>
        <v>9299.0858200000002</v>
      </c>
      <c r="J16" s="53">
        <f t="shared" si="2"/>
        <v>-47714.44567999999</v>
      </c>
      <c r="K16" s="54">
        <f t="shared" si="2"/>
        <v>-34366.970449999993</v>
      </c>
    </row>
    <row r="17" spans="1:11" x14ac:dyDescent="0.25">
      <c r="A17" s="37" t="s">
        <v>19</v>
      </c>
      <c r="B17" s="49">
        <f>SUM('[1]Import by SITC 2014'!B12:C12)/1000</f>
        <v>19616.142309999999</v>
      </c>
      <c r="C17" s="63">
        <f>SUM('[2]Import by SITC 2013'!B12:C12)/1000</f>
        <v>16937.698640000002</v>
      </c>
      <c r="D17" s="49">
        <f>SUM('[1]Exports by SITC 2014'!B12:C12)/1000</f>
        <v>11.08745</v>
      </c>
      <c r="E17" s="52">
        <f>SUM('[2]Exports by SITC 2013'!B12:C12)/1000</f>
        <v>12.220800000000001</v>
      </c>
      <c r="F17" s="64">
        <f>SUM('[1]Re-Exports by SITC 2014'!B12:C12)/1000</f>
        <v>1160.2309700000001</v>
      </c>
      <c r="G17" s="52">
        <f>SUM('[2]Re-Exports by SITC 2013'!B12:C12)/1000</f>
        <v>938.10672999999997</v>
      </c>
      <c r="H17" s="64">
        <f t="shared" si="0"/>
        <v>1171.3184200000001</v>
      </c>
      <c r="I17" s="52">
        <f t="shared" si="1"/>
        <v>950.32753000000002</v>
      </c>
      <c r="J17" s="53">
        <f t="shared" si="2"/>
        <v>-18444.82389</v>
      </c>
      <c r="K17" s="54">
        <f t="shared" si="2"/>
        <v>-15987.371110000002</v>
      </c>
    </row>
    <row r="18" spans="1:11" hidden="1" x14ac:dyDescent="0.25">
      <c r="A18" s="37" t="s">
        <v>20</v>
      </c>
      <c r="B18" s="49">
        <f>SUM('[1]Import by SITC 2014'!B13:C13)/1000</f>
        <v>0</v>
      </c>
      <c r="C18" s="63">
        <f>SUM('[2]Import by SITC 2013'!B13:C13)/1000</f>
        <v>0</v>
      </c>
      <c r="D18" s="49">
        <f>SUM('[1]Exports by SITC 2014'!B13:C13)/1000</f>
        <v>0</v>
      </c>
      <c r="E18" s="52">
        <f>SUM('[2]Exports by SITC 2013'!B13:C13)/1000</f>
        <v>0</v>
      </c>
      <c r="F18" s="64">
        <f>SUM('[1]Re-Exports by SITC 2014'!B13:C13)/1000</f>
        <v>0</v>
      </c>
      <c r="G18" s="52">
        <f>SUM('[2]Re-Exports by SITC 2013'!B13:C13)/1000</f>
        <v>0</v>
      </c>
      <c r="H18" s="64">
        <f t="shared" si="0"/>
        <v>0</v>
      </c>
      <c r="I18" s="52">
        <f t="shared" si="1"/>
        <v>0</v>
      </c>
      <c r="J18" s="53">
        <f t="shared" si="2"/>
        <v>0</v>
      </c>
      <c r="K18" s="54">
        <f t="shared" si="2"/>
        <v>0</v>
      </c>
    </row>
    <row r="19" spans="1:11" x14ac:dyDescent="0.25">
      <c r="A19" s="37" t="s">
        <v>21</v>
      </c>
      <c r="B19" s="49">
        <f>SUM('[1]Import by SITC 2014'!B14:C14)/1000</f>
        <v>42000.915040000007</v>
      </c>
      <c r="C19" s="63">
        <f>SUM('[2]Import by SITC 2013'!B14:C14)/1000</f>
        <v>54749.529260000003</v>
      </c>
      <c r="D19" s="49">
        <f>SUM('[1]Exports by SITC 2014'!B14:C14)/1000</f>
        <v>0</v>
      </c>
      <c r="E19" s="52">
        <f>SUM('[2]Exports by SITC 2013'!B14:C14)/1000</f>
        <v>0</v>
      </c>
      <c r="F19" s="64">
        <f>SUM('[1]Re-Exports by SITC 2014'!B14:C14)/1000</f>
        <v>4348.6907699999992</v>
      </c>
      <c r="G19" s="52">
        <f>SUM('[2]Re-Exports by SITC 2013'!B14:C14)/1000</f>
        <v>16628.981740000003</v>
      </c>
      <c r="H19" s="64">
        <f t="shared" si="0"/>
        <v>4348.6907699999992</v>
      </c>
      <c r="I19" s="52">
        <f t="shared" si="1"/>
        <v>16628.981740000003</v>
      </c>
      <c r="J19" s="53" t="s">
        <v>142</v>
      </c>
      <c r="K19" s="54" t="s">
        <v>142</v>
      </c>
    </row>
    <row r="20" spans="1:11" x14ac:dyDescent="0.25">
      <c r="A20" s="37" t="s">
        <v>23</v>
      </c>
      <c r="B20" s="49">
        <f>SUM('[1]Import by SITC 2014'!B15:C15)/1000</f>
        <v>10779.540700000001</v>
      </c>
      <c r="C20" s="63">
        <f>SUM('[2]Import by SITC 2013'!B15:C15)/1000</f>
        <v>12626.60548</v>
      </c>
      <c r="D20" s="49">
        <f>SUM('[1]Exports by SITC 2014'!B15:C15)/1000</f>
        <v>0</v>
      </c>
      <c r="E20" s="52">
        <f>SUM('[2]Exports by SITC 2013'!B15:C15)/1000</f>
        <v>0</v>
      </c>
      <c r="F20" s="64">
        <f>SUM('[1]Re-Exports by SITC 2014'!B15:C15)/1000</f>
        <v>0</v>
      </c>
      <c r="G20" s="52">
        <f>SUM('[2]Re-Exports by SITC 2013'!B15:C15)/1000</f>
        <v>0</v>
      </c>
      <c r="H20" s="64">
        <f t="shared" si="0"/>
        <v>0</v>
      </c>
      <c r="I20" s="52">
        <f t="shared" si="1"/>
        <v>0</v>
      </c>
      <c r="J20" s="53">
        <f t="shared" si="2"/>
        <v>-10779.540700000001</v>
      </c>
      <c r="K20" s="54">
        <f>I20-C20</f>
        <v>-12626.60548</v>
      </c>
    </row>
    <row r="21" spans="1:11" x14ac:dyDescent="0.25">
      <c r="A21" s="37" t="s">
        <v>24</v>
      </c>
      <c r="B21" s="49">
        <f>SUM('[1]Import by SITC 2014'!B16:C16)/1000</f>
        <v>1255.04294</v>
      </c>
      <c r="C21" s="63">
        <f>SUM('[2]Import by SITC 2013'!B16:C16)/1000</f>
        <v>1484.51846</v>
      </c>
      <c r="D21" s="49">
        <f>SUM('[1]Exports by SITC 2014'!B16:C16)/1000</f>
        <v>0</v>
      </c>
      <c r="E21" s="52">
        <f>SUM('[2]Exports by SITC 2013'!B16:C16)/1000</f>
        <v>0</v>
      </c>
      <c r="F21" s="64">
        <f>SUM('[1]Re-Exports by SITC 2014'!B16:C16)/1000</f>
        <v>271.02146000000005</v>
      </c>
      <c r="G21" s="52">
        <f>SUM('[2]Re-Exports by SITC 2013'!B16:C16)/1000</f>
        <v>135.80024</v>
      </c>
      <c r="H21" s="64">
        <f t="shared" si="0"/>
        <v>271.02146000000005</v>
      </c>
      <c r="I21" s="52">
        <f t="shared" si="1"/>
        <v>135.80024</v>
      </c>
      <c r="J21" s="53">
        <f t="shared" si="2"/>
        <v>-984.02148</v>
      </c>
      <c r="K21" s="54">
        <f>I21-C21</f>
        <v>-1348.71822</v>
      </c>
    </row>
    <row r="22" spans="1:11" ht="15.75" thickBot="1" x14ac:dyDescent="0.3">
      <c r="A22" s="3" t="s">
        <v>25</v>
      </c>
      <c r="B22" s="65">
        <f>SUM(B9:B21)</f>
        <v>264042.17596000002</v>
      </c>
      <c r="C22" s="66">
        <f t="shared" ref="C22:J22" si="3">SUM(C9:C21)</f>
        <v>275342.43974</v>
      </c>
      <c r="D22" s="67">
        <f t="shared" si="3"/>
        <v>92445.02704999999</v>
      </c>
      <c r="E22" s="66">
        <f t="shared" si="3"/>
        <v>111247.94631999997</v>
      </c>
      <c r="F22" s="65">
        <f t="shared" si="3"/>
        <v>13888.871589999999</v>
      </c>
      <c r="G22" s="66">
        <f t="shared" si="3"/>
        <v>34354.908949999997</v>
      </c>
      <c r="H22" s="65">
        <f t="shared" si="3"/>
        <v>106333.89864</v>
      </c>
      <c r="I22" s="66">
        <f t="shared" si="3"/>
        <v>145602.85527</v>
      </c>
      <c r="J22" s="61">
        <f t="shared" si="3"/>
        <v>-120056.05304999999</v>
      </c>
      <c r="K22" s="61">
        <f>SUM(K9:K21)</f>
        <v>-91619.036950000009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6"/>
      <c r="E25" s="16"/>
      <c r="F25" s="16"/>
      <c r="H25" s="16"/>
      <c r="I25" s="16"/>
      <c r="J25" s="20"/>
    </row>
    <row r="26" spans="1:11" x14ac:dyDescent="0.25">
      <c r="B26" s="4"/>
      <c r="C26" s="4"/>
      <c r="D26" s="4"/>
      <c r="E26" s="4"/>
      <c r="F26" s="4"/>
      <c r="G26" s="4"/>
      <c r="H26" s="16"/>
      <c r="I26" s="16"/>
      <c r="J26" s="20"/>
      <c r="K26" s="20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5" x14ac:dyDescent="0.25"/>
  <cols>
    <col min="1" max="1" width="23.7109375" customWidth="1"/>
    <col min="2" max="3" width="10.5703125" bestFit="1" customWidth="1"/>
    <col min="4" max="4" width="9.7109375" bestFit="1" customWidth="1"/>
    <col min="5" max="5" width="10.5703125" bestFit="1" customWidth="1"/>
    <col min="6" max="6" width="9.5703125" bestFit="1" customWidth="1"/>
    <col min="7" max="7" width="9.7109375" bestFit="1" customWidth="1"/>
    <col min="8" max="9" width="10.5703125" bestFit="1" customWidth="1"/>
  </cols>
  <sheetData>
    <row r="1" spans="1:9" x14ac:dyDescent="0.25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25">
      <c r="A5" s="231" t="s">
        <v>31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</row>
    <row r="6" spans="1:9" x14ac:dyDescent="0.25">
      <c r="A6" s="231"/>
      <c r="B6" s="231"/>
      <c r="C6" s="231"/>
      <c r="D6" s="231" t="s">
        <v>8</v>
      </c>
      <c r="E6" s="231"/>
      <c r="F6" s="237" t="s">
        <v>9</v>
      </c>
      <c r="G6" s="231"/>
      <c r="H6" s="237" t="s">
        <v>10</v>
      </c>
      <c r="I6" s="231"/>
    </row>
    <row r="7" spans="1:9" x14ac:dyDescent="0.25">
      <c r="A7" s="39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25">
      <c r="A8" s="40"/>
      <c r="B8" s="41">
        <v>2014</v>
      </c>
      <c r="C8" s="42">
        <v>2013</v>
      </c>
      <c r="D8" s="41">
        <v>2014</v>
      </c>
      <c r="E8" s="42">
        <v>2013</v>
      </c>
      <c r="F8" s="41">
        <v>2014</v>
      </c>
      <c r="G8" s="42">
        <v>2013</v>
      </c>
      <c r="H8" s="41">
        <v>2014</v>
      </c>
      <c r="I8" s="42">
        <v>2013</v>
      </c>
    </row>
    <row r="9" spans="1:9" x14ac:dyDescent="0.25">
      <c r="A9" s="43" t="s">
        <v>32</v>
      </c>
      <c r="B9" s="49">
        <f>SUM('[1]Imports by COO 2014'!B3:C3)/1000</f>
        <v>78867.229859999992</v>
      </c>
      <c r="C9" s="55">
        <f>SUM('[2]Imports by COO 2013'!B3:C3)/1000</f>
        <v>82559.322930000009</v>
      </c>
      <c r="D9" s="49">
        <f>SUM('[1]Exports by COO 2014'!B3:C3)/1000</f>
        <v>41037.425752000003</v>
      </c>
      <c r="E9" s="48">
        <f>SUM('[2]Exports by COO 2013'!B3:C3)/1000</f>
        <v>48753.910179999999</v>
      </c>
      <c r="F9" s="49">
        <f>SUM('[1]Re-Exports by COO 2014'!B3:C3)/1000</f>
        <v>8361.6647499999999</v>
      </c>
      <c r="G9" s="48">
        <f>SUM('[2]Re-Exports by COO 2013'!B3:C3)/1000</f>
        <v>16576.360359999999</v>
      </c>
      <c r="H9" s="49">
        <f>D9+F9</f>
        <v>49399.090502000006</v>
      </c>
      <c r="I9" s="48">
        <f>E9+G9</f>
        <v>65330.270539999998</v>
      </c>
    </row>
    <row r="10" spans="1:9" x14ac:dyDescent="0.25">
      <c r="A10" s="43" t="s">
        <v>33</v>
      </c>
      <c r="B10" s="49">
        <f>SUM('[1]Imports by COO 2014'!B4:C4)/1000</f>
        <v>28912.767189999999</v>
      </c>
      <c r="C10" s="55">
        <f>SUM('[2]Imports by COO 2013'!B4:C4)/1000</f>
        <v>29586.487519999999</v>
      </c>
      <c r="D10" s="49">
        <f>SUM('[1]Exports by COO 2014'!B4:C4)/1000</f>
        <v>11196.948525</v>
      </c>
      <c r="E10" s="48">
        <f>SUM('[2]Exports by COO 2013'!B4:C4)/1000</f>
        <v>2884.1638169999997</v>
      </c>
      <c r="F10" s="49">
        <f>SUM('[1]Re-Exports by COO 2014'!B4:C4)/1000</f>
        <v>189.14575999999997</v>
      </c>
      <c r="G10" s="48">
        <f>SUM('[2]Re-Exports by COO 2013'!B4:C4)/1000</f>
        <v>437.76895000000002</v>
      </c>
      <c r="H10" s="49">
        <f t="shared" ref="H10:I20" si="0">D10+F10</f>
        <v>11386.094284999999</v>
      </c>
      <c r="I10" s="48">
        <f t="shared" si="0"/>
        <v>3321.9327669999998</v>
      </c>
    </row>
    <row r="11" spans="1:9" x14ac:dyDescent="0.25">
      <c r="A11" s="43" t="s">
        <v>34</v>
      </c>
      <c r="B11" s="49">
        <f>SUM('[1]Imports by COO 2014'!B5:C5)/1000</f>
        <v>4837.9395000000004</v>
      </c>
      <c r="C11" s="55">
        <f>SUM('[2]Imports by COO 2013'!B5:C5)/1000</f>
        <v>3842.8713099999995</v>
      </c>
      <c r="D11" s="49">
        <f>SUM('[1]Exports by COO 2014'!B5:C5)/1000</f>
        <v>16796.558289000001</v>
      </c>
      <c r="E11" s="48">
        <f>SUM('[2]Exports by COO 2013'!B5:C5)/1000</f>
        <v>28935.991125</v>
      </c>
      <c r="F11" s="49">
        <f>SUM('[1]Re-Exports by COO 2014'!B5:C5)/1000</f>
        <v>152.41578000000001</v>
      </c>
      <c r="G11" s="48">
        <f>SUM('[2]Re-Exports by COO 2013'!B5:C5)/1000</f>
        <v>464.56657999999993</v>
      </c>
      <c r="H11" s="49">
        <f t="shared" si="0"/>
        <v>16948.974069</v>
      </c>
      <c r="I11" s="48">
        <f t="shared" si="0"/>
        <v>29400.557704999999</v>
      </c>
    </row>
    <row r="12" spans="1:9" x14ac:dyDescent="0.25">
      <c r="A12" s="43" t="s">
        <v>35</v>
      </c>
      <c r="B12" s="49">
        <f>SUM('[1]Imports by COO 2014'!B6:C6)/1000</f>
        <v>8132.5538799999986</v>
      </c>
      <c r="C12" s="55">
        <f>SUM('[2]Imports by COO 2013'!B6:C6)/1000</f>
        <v>9218.6162899999999</v>
      </c>
      <c r="D12" s="49">
        <f>SUM('[1]Exports by COO 2014'!B6:C6)/1000</f>
        <v>13004.213390999999</v>
      </c>
      <c r="E12" s="48">
        <f>SUM('[2]Exports by COO 2013'!B6:C6)/1000</f>
        <v>12903.687533</v>
      </c>
      <c r="F12" s="49">
        <f>SUM('[1]Re-Exports by COO 2014'!B6:C6)/1000</f>
        <v>195.34332000000001</v>
      </c>
      <c r="G12" s="48">
        <f>SUM('[2]Re-Exports by COO 2013'!B6:C6)/1000</f>
        <v>23.612260000000003</v>
      </c>
      <c r="H12" s="49">
        <f t="shared" si="0"/>
        <v>13199.556710999999</v>
      </c>
      <c r="I12" s="48">
        <f t="shared" si="0"/>
        <v>12927.299793</v>
      </c>
    </row>
    <row r="13" spans="1:9" x14ac:dyDescent="0.25">
      <c r="A13" s="43" t="s">
        <v>36</v>
      </c>
      <c r="B13" s="49">
        <f>SUM('[1]Imports by COO 2014'!B7:C7)/1000</f>
        <v>5205.1812499999996</v>
      </c>
      <c r="C13" s="55">
        <f>SUM('[2]Imports by COO 2013'!B7:C7)/1000</f>
        <v>5891.3556899999994</v>
      </c>
      <c r="D13" s="49">
        <f>SUM('[1]Exports by COO 2014'!B7:C7)/1000</f>
        <v>0</v>
      </c>
      <c r="E13" s="48">
        <f>SUM('[2]Exports by COO 2013'!B7:C7)/1000</f>
        <v>5.5731599999999997</v>
      </c>
      <c r="F13" s="49">
        <f>SUM('[1]Re-Exports by COO 2014'!B7:C7)/1000</f>
        <v>5.5239099999999999</v>
      </c>
      <c r="G13" s="48">
        <f>SUM('[2]Re-Exports by COO 2013'!B7:C7)/1000</f>
        <v>554.38835000000006</v>
      </c>
      <c r="H13" s="49">
        <f t="shared" si="0"/>
        <v>5.5239099999999999</v>
      </c>
      <c r="I13" s="48">
        <f t="shared" si="0"/>
        <v>559.96151000000009</v>
      </c>
    </row>
    <row r="14" spans="1:9" x14ac:dyDescent="0.25">
      <c r="A14" s="43" t="s">
        <v>37</v>
      </c>
      <c r="B14" s="49">
        <f>SUM('[1]Imports by COO 2014'!B8:C8)/1000</f>
        <v>2779.1412099999998</v>
      </c>
      <c r="C14" s="55">
        <f>SUM('[2]Imports by COO 2013'!B8:C8)/1000</f>
        <v>5004.0260099999996</v>
      </c>
      <c r="D14" s="49">
        <f>SUM('[1]Exports by COO 2014'!B8:C8)/1000</f>
        <v>0</v>
      </c>
      <c r="E14" s="48">
        <f>SUM('[2]Exports by COO 2013'!B8:C8)/1000</f>
        <v>2.86971</v>
      </c>
      <c r="F14" s="49">
        <f>SUM('[1]Re-Exports by COO 2014'!B8:C8)/1000</f>
        <v>0</v>
      </c>
      <c r="G14" s="48">
        <f>SUM('[2]Re-Exports by COO 2013'!B8:C8)/1000</f>
        <v>2.0175000000000001</v>
      </c>
      <c r="H14" s="49">
        <f t="shared" si="0"/>
        <v>0</v>
      </c>
      <c r="I14" s="48">
        <f t="shared" si="0"/>
        <v>4.8872099999999996</v>
      </c>
    </row>
    <row r="15" spans="1:9" x14ac:dyDescent="0.25">
      <c r="A15" s="43" t="s">
        <v>38</v>
      </c>
      <c r="B15" s="49">
        <f>SUM('[1]Imports by COO 2014'!B9:C9)/1000</f>
        <v>24045.96891</v>
      </c>
      <c r="C15" s="55">
        <f>SUM('[2]Imports by COO 2013'!B9:C9)/1000</f>
        <v>25732.569149999999</v>
      </c>
      <c r="D15" s="49">
        <f>SUM('[1]Exports by COO 2014'!B9:C9)/1000</f>
        <v>892.84852000000001</v>
      </c>
      <c r="E15" s="48">
        <f>SUM('[2]Exports by COO 2013'!B9:C9)/1000</f>
        <v>1282.9141999999999</v>
      </c>
      <c r="F15" s="49">
        <f>SUM('[1]Re-Exports by COO 2014'!B9:C9)/1000</f>
        <v>398.61402000000004</v>
      </c>
      <c r="G15" s="48">
        <f>SUM('[2]Re-Exports by COO 2013'!B9:C9)/1000</f>
        <v>2042.8123700000001</v>
      </c>
      <c r="H15" s="49">
        <f t="shared" si="0"/>
        <v>1291.46254</v>
      </c>
      <c r="I15" s="48">
        <f t="shared" si="0"/>
        <v>3325.7265699999998</v>
      </c>
    </row>
    <row r="16" spans="1:9" x14ac:dyDescent="0.25">
      <c r="A16" s="43" t="s">
        <v>146</v>
      </c>
      <c r="B16" s="49">
        <f>SUM('[1]Imports by COO 2014'!B10:C10)/1000</f>
        <v>7667.8541999999989</v>
      </c>
      <c r="C16" s="55">
        <f>SUM('[2]Imports by COO 2013'!B10:C10)/1000</f>
        <v>7759.4524199999996</v>
      </c>
      <c r="D16" s="49">
        <f>SUM('[1]Exports by COO 2014'!B10:C10)/1000</f>
        <v>7576.2952070000001</v>
      </c>
      <c r="E16" s="48">
        <f>SUM('[2]Exports by COO 2013'!B10:C10)/1000</f>
        <v>12847.900184999999</v>
      </c>
      <c r="F16" s="49">
        <f>SUM('[1]Re-Exports by COO 2014'!B10:C10)/1000</f>
        <v>668.5864499999999</v>
      </c>
      <c r="G16" s="48">
        <f>SUM('[2]Re-Exports by COO 2013'!B10:C10)/1000</f>
        <v>905.6296000000001</v>
      </c>
      <c r="H16" s="49">
        <f t="shared" si="0"/>
        <v>8244.8816569999999</v>
      </c>
      <c r="I16" s="48">
        <f t="shared" si="0"/>
        <v>13753.529784999999</v>
      </c>
    </row>
    <row r="17" spans="1:9" x14ac:dyDescent="0.25">
      <c r="A17" s="43" t="s">
        <v>40</v>
      </c>
      <c r="B17" s="49">
        <f>SUM('[1]Imports by COO 2014'!B11:C11)/1000</f>
        <v>2470.0204600000002</v>
      </c>
      <c r="C17" s="55">
        <f>SUM('[2]Imports by COO 2013'!B11:C11)/1000</f>
        <v>1952.7421400000001</v>
      </c>
      <c r="D17" s="49">
        <f>SUM('[1]Exports by COO 2014'!B11:C11)/1000</f>
        <v>38.625039999999998</v>
      </c>
      <c r="E17" s="48">
        <f>SUM('[2]Exports by COO 2013'!B11:C11)/1000</f>
        <v>90.643810000000002</v>
      </c>
      <c r="F17" s="49">
        <f>SUM('[1]Re-Exports by COO 2014'!B11:C11)/1000</f>
        <v>253.53457999999998</v>
      </c>
      <c r="G17" s="48">
        <f>SUM('[2]Re-Exports by COO 2013'!B11:C11)/1000</f>
        <v>118.2317</v>
      </c>
      <c r="H17" s="49">
        <f t="shared" si="0"/>
        <v>292.15961999999996</v>
      </c>
      <c r="I17" s="48">
        <f t="shared" si="0"/>
        <v>208.87551000000002</v>
      </c>
    </row>
    <row r="18" spans="1:9" x14ac:dyDescent="0.25">
      <c r="A18" s="43" t="s">
        <v>147</v>
      </c>
      <c r="B18" s="49">
        <f>SUM('[1]Imports by COO 2014'!B12:C12)/1000</f>
        <v>42444.163099999991</v>
      </c>
      <c r="C18" s="55">
        <f>SUM('[2]Imports by COO 2013'!B12:C12)/1000</f>
        <v>41494.321859999996</v>
      </c>
      <c r="D18" s="49">
        <f>SUM('[1]Exports by COO 2014'!B12:C12)/1000</f>
        <v>0</v>
      </c>
      <c r="E18" s="48">
        <f>SUM('[2]Exports by COO 2013'!B12:C12)/1000</f>
        <v>0</v>
      </c>
      <c r="F18" s="49">
        <f>SUM('[1]Re-Exports by COO 2014'!B12:C12)/1000</f>
        <v>0</v>
      </c>
      <c r="G18" s="48">
        <f>SUM('[2]Re-Exports by COO 2013'!B12:C12)/1000</f>
        <v>0</v>
      </c>
      <c r="H18" s="49">
        <f t="shared" si="0"/>
        <v>0</v>
      </c>
      <c r="I18" s="48">
        <f t="shared" si="0"/>
        <v>0</v>
      </c>
    </row>
    <row r="19" spans="1:9" x14ac:dyDescent="0.25">
      <c r="A19" s="43" t="s">
        <v>42</v>
      </c>
      <c r="B19" s="49">
        <f>SUM('[1]Imports by COO 2014'!B13:C13)/1000</f>
        <v>28995.702350000003</v>
      </c>
      <c r="C19" s="55">
        <f>SUM('[2]Imports by COO 2013'!B13:C13)/1000</f>
        <v>32229.048630000001</v>
      </c>
      <c r="D19" s="49">
        <f>SUM('[1]Exports by COO 2014'!B13:C13)/1000</f>
        <v>62.320010000000003</v>
      </c>
      <c r="E19" s="48">
        <f>SUM('[2]Exports by COO 2013'!B13:C13)/1000</f>
        <v>35.436639999999997</v>
      </c>
      <c r="F19" s="49">
        <f>SUM('[1]Re-Exports by COO 2014'!B13:C13)/1000</f>
        <v>1781.5857599999999</v>
      </c>
      <c r="G19" s="48">
        <f>SUM('[2]Re-Exports by COO 2013'!B13:C13)/1000</f>
        <v>6229.482</v>
      </c>
      <c r="H19" s="49">
        <f t="shared" si="0"/>
        <v>1843.9057699999998</v>
      </c>
      <c r="I19" s="48">
        <f t="shared" si="0"/>
        <v>6264.9186399999999</v>
      </c>
    </row>
    <row r="20" spans="1:9" x14ac:dyDescent="0.25">
      <c r="A20" s="43" t="s">
        <v>43</v>
      </c>
      <c r="B20" s="49">
        <f>SUM('[1]Imports by COO 2014'!B14:C14)/1000</f>
        <v>29683.654050000001</v>
      </c>
      <c r="C20" s="55">
        <f>SUM('[2]Imports by COO 2013'!B14:C14)/1000</f>
        <v>30071.625789999998</v>
      </c>
      <c r="D20" s="49">
        <f>SUM('[1]Exports by COO 2014'!B14:C14)/1000</f>
        <v>1839.792316</v>
      </c>
      <c r="E20" s="48">
        <f>SUM('[2]Exports by COO 2013'!B14:C14)/1000</f>
        <v>3504.8559599999999</v>
      </c>
      <c r="F20" s="49">
        <f>SUM('[1]Re-Exports by COO 2014'!B14:C14)/1000</f>
        <v>1882.4572599999999</v>
      </c>
      <c r="G20" s="48">
        <f>SUM('[2]Re-Exports by COO 2013'!B14:C14)/1000</f>
        <v>7000.0392799999991</v>
      </c>
      <c r="H20" s="68">
        <f t="shared" si="0"/>
        <v>3722.2495760000002</v>
      </c>
      <c r="I20" s="48">
        <f t="shared" si="0"/>
        <v>10504.895239999998</v>
      </c>
    </row>
    <row r="21" spans="1:9" ht="15.75" thickBot="1" x14ac:dyDescent="0.3">
      <c r="A21" s="44" t="s">
        <v>25</v>
      </c>
      <c r="B21" s="69">
        <f>SUM(B9:B20)</f>
        <v>264042.17595999996</v>
      </c>
      <c r="C21" s="70">
        <f t="shared" ref="C21:H21" si="1">SUM(C9:C20)</f>
        <v>275342.43974</v>
      </c>
      <c r="D21" s="69">
        <f t="shared" si="1"/>
        <v>92445.027050000004</v>
      </c>
      <c r="E21" s="70">
        <f t="shared" si="1"/>
        <v>111247.94631999999</v>
      </c>
      <c r="F21" s="69">
        <f t="shared" si="1"/>
        <v>13888.871589999999</v>
      </c>
      <c r="G21" s="70">
        <f t="shared" si="1"/>
        <v>34354.908950000005</v>
      </c>
      <c r="H21" s="69">
        <f t="shared" si="1"/>
        <v>106333.89864000001</v>
      </c>
      <c r="I21" s="70">
        <f>SUM(I9:I20)</f>
        <v>145602.85527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7" spans="1:9" x14ac:dyDescent="0.25">
      <c r="B27" s="57"/>
      <c r="C27" s="57"/>
      <c r="D27" s="57"/>
      <c r="E27" s="57"/>
      <c r="F27" s="57"/>
      <c r="G27" s="57"/>
      <c r="H27" s="57"/>
      <c r="I27" s="5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140</v>
      </c>
    </row>
    <row r="5" spans="1:11" x14ac:dyDescent="0.25">
      <c r="A5" s="231" t="s">
        <v>4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  <c r="J5" s="232" t="s">
        <v>7</v>
      </c>
      <c r="K5" s="233"/>
    </row>
    <row r="6" spans="1:11" x14ac:dyDescent="0.25">
      <c r="A6" s="231"/>
      <c r="B6" s="231"/>
      <c r="C6" s="231"/>
      <c r="D6" s="231" t="s">
        <v>8</v>
      </c>
      <c r="E6" s="231"/>
      <c r="F6" s="231" t="s">
        <v>9</v>
      </c>
      <c r="G6" s="231"/>
      <c r="H6" s="236" t="s">
        <v>10</v>
      </c>
      <c r="I6" s="237"/>
      <c r="J6" s="240"/>
      <c r="K6" s="241"/>
    </row>
    <row r="7" spans="1:11" x14ac:dyDescent="0.25">
      <c r="A7" s="30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  <c r="J7" s="13" t="s">
        <v>145</v>
      </c>
      <c r="K7" s="45" t="s">
        <v>145</v>
      </c>
    </row>
    <row r="8" spans="1:11" x14ac:dyDescent="0.25">
      <c r="A8" s="33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  <c r="J8" s="35">
        <v>2014</v>
      </c>
      <c r="K8" s="36">
        <v>2013</v>
      </c>
    </row>
    <row r="9" spans="1:11" x14ac:dyDescent="0.25">
      <c r="A9" s="37" t="s">
        <v>11</v>
      </c>
      <c r="B9" s="50">
        <f>SUM('[1]Imports by Caricom SITC 2014'!B2:C2)/1000</f>
        <v>615.89044999999999</v>
      </c>
      <c r="C9" s="48">
        <f>SUM('[2]Imports by Caricom SITC 2013'!B2:C2)/1000</f>
        <v>309.82041000000004</v>
      </c>
      <c r="D9" s="64">
        <f>SUM('[1]Exports by Caricom SITC 2014'!B2:C2)/1000</f>
        <v>7457.0999370000009</v>
      </c>
      <c r="E9" s="56">
        <f>SUM('[2]Exports by Caricom SITC 2013'!B2:C2)/1000</f>
        <v>12740.267280000002</v>
      </c>
      <c r="F9" s="64">
        <f>SUM('[1]Re-Exports by Caricom SITC 2013'!B2:C2)/1000</f>
        <v>30.827400000000001</v>
      </c>
      <c r="G9" s="56">
        <f>SUM('[2]Re-Exports by Caricom SITC 2013'!B2:C2)/1000</f>
        <v>0</v>
      </c>
      <c r="H9" s="71">
        <f>F9+D9</f>
        <v>7487.927337000001</v>
      </c>
      <c r="I9" s="56">
        <f>G9+E9</f>
        <v>12740.267280000002</v>
      </c>
      <c r="J9" s="49">
        <f>H9-B9</f>
        <v>6872.0368870000011</v>
      </c>
      <c r="K9" s="48">
        <f>I9-C9</f>
        <v>12430.446870000002</v>
      </c>
    </row>
    <row r="10" spans="1:11" x14ac:dyDescent="0.25">
      <c r="A10" s="37" t="s">
        <v>12</v>
      </c>
      <c r="B10" s="50">
        <f>SUM('[1]Imports by Caricom SITC 2014'!B3:C3)/1000</f>
        <v>2254.1640200000002</v>
      </c>
      <c r="C10" s="48">
        <f>SUM('[2]Imports by Caricom SITC 2013'!B3:C3)/1000</f>
        <v>3757.82791</v>
      </c>
      <c r="D10" s="64">
        <f>SUM('[1]Exports by Caricom SITC 2014'!B3:C3)/1000</f>
        <v>2.018E-2</v>
      </c>
      <c r="E10" s="56">
        <f>SUM('[2]Exports by Caricom SITC 2013'!B3:C3)/1000</f>
        <v>0</v>
      </c>
      <c r="F10" s="64">
        <f>SUM('[1]Re-Exports by Caricom SITC 2013'!B3:C3)/1000</f>
        <v>3.6480700000000001</v>
      </c>
      <c r="G10" s="56">
        <f>SUM('[2]Re-Exports by Caricom SITC 2013'!B3:C3)/1000</f>
        <v>0</v>
      </c>
      <c r="H10" s="71">
        <f t="shared" ref="H10:H21" si="0">F10+D10</f>
        <v>3.66825</v>
      </c>
      <c r="I10" s="56">
        <f t="shared" ref="I10:I21" si="1">G10+E10</f>
        <v>0</v>
      </c>
      <c r="J10" s="58">
        <f t="shared" ref="J10:K21" si="2">H10-B10</f>
        <v>-2250.49577</v>
      </c>
      <c r="K10" s="59">
        <f t="shared" si="2"/>
        <v>-3757.82791</v>
      </c>
    </row>
    <row r="11" spans="1:11" x14ac:dyDescent="0.25">
      <c r="A11" s="37" t="s">
        <v>13</v>
      </c>
      <c r="B11" s="50">
        <f>SUM('[1]Imports by Caricom SITC 2014'!B4:C4)/1000</f>
        <v>0.12670000000000001</v>
      </c>
      <c r="C11" s="48">
        <f>SUM('[2]Imports by Caricom SITC 2013'!B4:C4)/1000</f>
        <v>0</v>
      </c>
      <c r="D11" s="64">
        <f>SUM('[1]Exports by Caricom SITC 2014'!B4:C4)/1000</f>
        <v>59.919750000000001</v>
      </c>
      <c r="E11" s="56">
        <f>SUM('[2]Exports by Caricom SITC 2013'!B4:C4)/1000</f>
        <v>0</v>
      </c>
      <c r="F11" s="64">
        <f>SUM('[1]Re-Exports by Caricom SITC 2013'!B4:C4)/1000</f>
        <v>0</v>
      </c>
      <c r="G11" s="56">
        <f>SUM('[2]Re-Exports by Caricom SITC 2013'!B4:C4)/1000</f>
        <v>0</v>
      </c>
      <c r="H11" s="71">
        <f t="shared" si="0"/>
        <v>59.919750000000001</v>
      </c>
      <c r="I11" s="56">
        <f t="shared" si="1"/>
        <v>0</v>
      </c>
      <c r="J11" s="58">
        <f t="shared" si="2"/>
        <v>59.793050000000001</v>
      </c>
      <c r="K11" s="59">
        <f t="shared" si="2"/>
        <v>0</v>
      </c>
    </row>
    <row r="12" spans="1:11" x14ac:dyDescent="0.25">
      <c r="A12" s="37" t="s">
        <v>14</v>
      </c>
      <c r="B12" s="50">
        <f>SUM('[1]Imports by Caricom SITC 2014'!B5:C5)/1000</f>
        <v>0</v>
      </c>
      <c r="C12" s="48">
        <f>SUM('[2]Imports by Caricom SITC 2013'!B5:C5)/1000</f>
        <v>0</v>
      </c>
      <c r="D12" s="64">
        <f>SUM('[1]Exports by Caricom SITC 2014'!B5:C5)/1000</f>
        <v>0</v>
      </c>
      <c r="E12" s="56">
        <f>SUM('[2]Exports by Caricom SITC 2013'!B5:C5)/1000</f>
        <v>0</v>
      </c>
      <c r="F12" s="64">
        <f>SUM('[1]Re-Exports by Caricom SITC 2013'!B5:C5)/1000</f>
        <v>47.868490000000001</v>
      </c>
      <c r="G12" s="56">
        <f>SUM('[2]Re-Exports by Caricom SITC 2013'!B5:C5)/1000</f>
        <v>0</v>
      </c>
      <c r="H12" s="71">
        <f t="shared" si="0"/>
        <v>47.868490000000001</v>
      </c>
      <c r="I12" s="56">
        <f t="shared" si="1"/>
        <v>0</v>
      </c>
      <c r="J12" s="58">
        <f t="shared" si="2"/>
        <v>47.868490000000001</v>
      </c>
      <c r="K12" s="59">
        <f t="shared" si="2"/>
        <v>0</v>
      </c>
    </row>
    <row r="13" spans="1:11" x14ac:dyDescent="0.25">
      <c r="A13" s="37" t="s">
        <v>15</v>
      </c>
      <c r="B13" s="50">
        <f>SUM('[1]Imports by Caricom SITC 2014'!B6:C6)/1000</f>
        <v>0</v>
      </c>
      <c r="C13" s="48">
        <f>SUM('[2]Imports by Caricom SITC 2013'!B6:C6)/1000</f>
        <v>0.95604</v>
      </c>
      <c r="D13" s="64">
        <f>SUM('[1]Exports by Caricom SITC 2014'!B6:C6)/1000</f>
        <v>0</v>
      </c>
      <c r="E13" s="56">
        <f>SUM('[2]Exports by Caricom SITC 2013'!B6:C6)/1000</f>
        <v>0</v>
      </c>
      <c r="F13" s="64">
        <f>SUM('[1]Re-Exports by Caricom SITC 2013'!B6:C6)/1000</f>
        <v>0</v>
      </c>
      <c r="G13" s="56">
        <f>SUM('[2]Re-Exports by Caricom SITC 2013'!B6:C6)/1000</f>
        <v>0</v>
      </c>
      <c r="H13" s="71">
        <f t="shared" si="0"/>
        <v>0</v>
      </c>
      <c r="I13" s="56">
        <f t="shared" si="1"/>
        <v>0</v>
      </c>
      <c r="J13" s="58">
        <f t="shared" si="2"/>
        <v>0</v>
      </c>
      <c r="K13" s="59">
        <f t="shared" si="2"/>
        <v>-0.95604</v>
      </c>
    </row>
    <row r="14" spans="1:11" x14ac:dyDescent="0.25">
      <c r="A14" s="37" t="s">
        <v>16</v>
      </c>
      <c r="B14" s="50">
        <f>SUM('[1]Imports by Caricom SITC 2014'!B7:C7)/1000</f>
        <v>1037.32457</v>
      </c>
      <c r="C14" s="48">
        <f>SUM('[2]Imports by Caricom SITC 2013'!B7:C7)/1000</f>
        <v>848.51544999999999</v>
      </c>
      <c r="D14" s="64">
        <f>SUM('[1]Exports by Caricom SITC 2014'!B7:C7)/1000</f>
        <v>21.96753</v>
      </c>
      <c r="E14" s="56">
        <f>SUM('[2]Exports by Caricom SITC 2013'!B7:C7)/1000</f>
        <v>19.788650000000001</v>
      </c>
      <c r="F14" s="64">
        <f>SUM('[1]Re-Exports by Caricom SITC 2013'!B7:C7)/1000</f>
        <v>0</v>
      </c>
      <c r="G14" s="56">
        <f>SUM('[2]Re-Exports by Caricom SITC 2013'!B7:C7)/1000</f>
        <v>0</v>
      </c>
      <c r="H14" s="71">
        <f t="shared" si="0"/>
        <v>21.96753</v>
      </c>
      <c r="I14" s="56">
        <f t="shared" si="1"/>
        <v>19.788650000000001</v>
      </c>
      <c r="J14" s="58">
        <f t="shared" si="2"/>
        <v>-1015.35704</v>
      </c>
      <c r="K14" s="59">
        <f t="shared" si="2"/>
        <v>-828.72680000000003</v>
      </c>
    </row>
    <row r="15" spans="1:11" x14ac:dyDescent="0.25">
      <c r="A15" s="37" t="s">
        <v>17</v>
      </c>
      <c r="B15" s="50">
        <f>SUM('[1]Imports by Caricom SITC 2014'!B8:C8)/1000</f>
        <v>2776.1146899999999</v>
      </c>
      <c r="C15" s="48">
        <f>SUM('[2]Imports by Caricom SITC 2013'!B8:C8)/1000</f>
        <v>1880.2149100000001</v>
      </c>
      <c r="D15" s="64">
        <f>SUM('[1]Exports by Caricom SITC 2014'!B8:C8)/1000</f>
        <v>37.28781</v>
      </c>
      <c r="E15" s="56">
        <f>SUM('[2]Exports by Caricom SITC 2013'!B8:C8)/1000</f>
        <v>87.844250000000002</v>
      </c>
      <c r="F15" s="64">
        <f>SUM('[1]Re-Exports by Caricom SITC 2013'!B8:C8)/1000</f>
        <v>579.98824000000002</v>
      </c>
      <c r="G15" s="56">
        <f>SUM('[2]Re-Exports by Caricom SITC 2013'!B8:C8)/1000</f>
        <v>884.64760000000012</v>
      </c>
      <c r="H15" s="71">
        <f t="shared" si="0"/>
        <v>617.27605000000005</v>
      </c>
      <c r="I15" s="56">
        <f t="shared" si="1"/>
        <v>972.49185000000011</v>
      </c>
      <c r="J15" s="58">
        <f t="shared" si="2"/>
        <v>-2158.8386399999999</v>
      </c>
      <c r="K15" s="59">
        <f t="shared" si="2"/>
        <v>-907.72306000000003</v>
      </c>
    </row>
    <row r="16" spans="1:11" x14ac:dyDescent="0.25">
      <c r="A16" s="37" t="s">
        <v>18</v>
      </c>
      <c r="B16" s="50">
        <f>SUM('[1]Imports by Caricom SITC 2014'!B9:C9)/1000</f>
        <v>446.32216999999997</v>
      </c>
      <c r="C16" s="48">
        <f>SUM('[2]Imports by Caricom SITC 2013'!B9:C9)/1000</f>
        <v>524.27404999999999</v>
      </c>
      <c r="D16" s="64">
        <f>SUM('[1]Exports by Caricom SITC 2014'!B9:C9)/1000</f>
        <v>0</v>
      </c>
      <c r="E16" s="56">
        <f>SUM('[2]Exports by Caricom SITC 2013'!B9:C9)/1000</f>
        <v>0</v>
      </c>
      <c r="F16" s="64">
        <f>SUM('[1]Re-Exports by Caricom SITC 2013'!B9:C9)/1000</f>
        <v>0</v>
      </c>
      <c r="G16" s="56">
        <f>SUM('[2]Re-Exports by Caricom SITC 2013'!B9:C9)/1000</f>
        <v>0</v>
      </c>
      <c r="H16" s="71">
        <f t="shared" si="0"/>
        <v>0</v>
      </c>
      <c r="I16" s="56">
        <f t="shared" si="1"/>
        <v>0</v>
      </c>
      <c r="J16" s="58">
        <f t="shared" si="2"/>
        <v>-446.32216999999997</v>
      </c>
      <c r="K16" s="59">
        <f t="shared" si="2"/>
        <v>-524.27404999999999</v>
      </c>
    </row>
    <row r="17" spans="1:11" x14ac:dyDescent="0.25">
      <c r="A17" s="37" t="s">
        <v>19</v>
      </c>
      <c r="B17" s="50">
        <f>SUM('[1]Imports by Caricom SITC 2014'!B10:C10)/1000</f>
        <v>439.51067999999998</v>
      </c>
      <c r="C17" s="48">
        <f>SUM('[2]Imports by Caricom SITC 2013'!B10:C10)/1000</f>
        <v>278.2199</v>
      </c>
      <c r="D17" s="64">
        <f>SUM('[1]Exports by Caricom SITC 2014'!B10:C10)/1000</f>
        <v>0</v>
      </c>
      <c r="E17" s="56">
        <f>SUM('[2]Exports by Caricom SITC 2013'!B10:C10)/1000</f>
        <v>0</v>
      </c>
      <c r="F17" s="64">
        <f>SUM('[1]Re-Exports by Caricom SITC 2013'!B10:C10)/1000</f>
        <v>0</v>
      </c>
      <c r="G17" s="56">
        <f>SUM('[2]Re-Exports by Caricom SITC 2013'!B10:C10)/1000</f>
        <v>0</v>
      </c>
      <c r="H17" s="71">
        <f t="shared" si="0"/>
        <v>0</v>
      </c>
      <c r="I17" s="56">
        <f t="shared" si="1"/>
        <v>0</v>
      </c>
      <c r="J17" s="58">
        <f t="shared" si="2"/>
        <v>-439.51067999999998</v>
      </c>
      <c r="K17" s="59">
        <f t="shared" si="2"/>
        <v>-278.2199</v>
      </c>
    </row>
    <row r="18" spans="1:11" x14ac:dyDescent="0.25">
      <c r="A18" s="37" t="s">
        <v>20</v>
      </c>
      <c r="B18" s="50">
        <f>SUM('[1]Imports by Caricom SITC 2014'!B11:C11)/1000</f>
        <v>0</v>
      </c>
      <c r="C18" s="48">
        <f>SUM('[2]Imports by Caricom SITC 2013'!B11:C11)/1000</f>
        <v>0</v>
      </c>
      <c r="D18" s="64">
        <f>SUM('[1]Exports by Caricom SITC 2014'!B11:C11)/1000</f>
        <v>0</v>
      </c>
      <c r="E18" s="56">
        <f>SUM('[2]Exports by Caricom SITC 2013'!B11:C11)/1000</f>
        <v>0</v>
      </c>
      <c r="F18" s="64">
        <f>SUM('[1]Re-Exports by Caricom SITC 2013'!B11:C11)/1000</f>
        <v>0</v>
      </c>
      <c r="G18" s="56">
        <f>SUM('[2]Re-Exports by Caricom SITC 2013'!B11:C11)/1000</f>
        <v>0</v>
      </c>
      <c r="H18" s="71">
        <f t="shared" si="0"/>
        <v>0</v>
      </c>
      <c r="I18" s="56">
        <f t="shared" si="1"/>
        <v>0</v>
      </c>
      <c r="J18" s="58">
        <f t="shared" si="2"/>
        <v>0</v>
      </c>
      <c r="K18" s="59">
        <f t="shared" si="2"/>
        <v>0</v>
      </c>
    </row>
    <row r="19" spans="1:11" x14ac:dyDescent="0.25">
      <c r="A19" s="37" t="s">
        <v>21</v>
      </c>
      <c r="B19" s="50">
        <f>SUM('[1]Imports by Caricom SITC 2014'!B12:C12)/1000</f>
        <v>97.930460000000011</v>
      </c>
      <c r="C19" s="48">
        <f>SUM('[2]Imports by Caricom SITC 2013'!B12:C12)/1000</f>
        <v>106.70255</v>
      </c>
      <c r="D19" s="64">
        <f>SUM('[1]Exports by Caricom SITC 2014'!B12:C12)/1000</f>
        <v>0</v>
      </c>
      <c r="E19" s="56">
        <f>SUM('[2]Exports by Caricom SITC 2013'!B12:C12)/1000</f>
        <v>0</v>
      </c>
      <c r="F19" s="64">
        <f>SUM('[1]Re-Exports by Caricom SITC 2013'!B12:C12)/1000</f>
        <v>0</v>
      </c>
      <c r="G19" s="56">
        <f>SUM('[2]Re-Exports by Caricom SITC 2013'!B12:C12)/1000</f>
        <v>20.981999999999999</v>
      </c>
      <c r="H19" s="71">
        <f t="shared" si="0"/>
        <v>0</v>
      </c>
      <c r="I19" s="56">
        <f t="shared" si="1"/>
        <v>20.981999999999999</v>
      </c>
      <c r="J19" s="53" t="s">
        <v>142</v>
      </c>
      <c r="K19" s="54" t="s">
        <v>142</v>
      </c>
    </row>
    <row r="20" spans="1:11" x14ac:dyDescent="0.25">
      <c r="A20" s="37" t="s">
        <v>23</v>
      </c>
      <c r="B20" s="50">
        <f>SUM('[1]Imports by Caricom SITC 2014'!B13:C13)/1000</f>
        <v>0.47046000000000004</v>
      </c>
      <c r="C20" s="48">
        <f>SUM('[2]Imports by Caricom SITC 2013'!B13:C13)/1000</f>
        <v>50.824940000000005</v>
      </c>
      <c r="D20" s="64">
        <f>SUM('[1]Exports by Caricom SITC 2014'!B13:C13)/1000</f>
        <v>0</v>
      </c>
      <c r="E20" s="56">
        <f>SUM('[2]Exports by Caricom SITC 2013'!B13:C13)/1000</f>
        <v>0</v>
      </c>
      <c r="F20" s="64">
        <f>SUM('[1]Re-Exports by Caricom SITC 2013'!B13:C13)/1000</f>
        <v>0</v>
      </c>
      <c r="G20" s="56">
        <f>SUM('[2]Re-Exports by Caricom SITC 2013'!B13:C13)/1000</f>
        <v>0</v>
      </c>
      <c r="H20" s="71">
        <f t="shared" si="0"/>
        <v>0</v>
      </c>
      <c r="I20" s="56">
        <f t="shared" si="1"/>
        <v>0</v>
      </c>
      <c r="J20" s="58">
        <f t="shared" si="2"/>
        <v>-0.47046000000000004</v>
      </c>
      <c r="K20" s="59">
        <f>I20-C20</f>
        <v>-50.824940000000005</v>
      </c>
    </row>
    <row r="21" spans="1:11" x14ac:dyDescent="0.25">
      <c r="A21" s="37" t="s">
        <v>24</v>
      </c>
      <c r="B21" s="50">
        <f>SUM('[1]Imports by Caricom SITC 2014'!B14:C14)/1000</f>
        <v>0</v>
      </c>
      <c r="C21" s="48">
        <f>SUM('[2]Imports by Caricom SITC 2013'!B14:C14)/1000</f>
        <v>2.09626</v>
      </c>
      <c r="D21" s="64">
        <f>SUM('[1]Exports by Caricom SITC 2014'!B14:C14)/1000</f>
        <v>0</v>
      </c>
      <c r="E21" s="56">
        <f>SUM('[2]Exports by Caricom SITC 2013'!B14:C14)/1000</f>
        <v>0</v>
      </c>
      <c r="F21" s="64">
        <f>SUM('[1]Re-Exports by Caricom SITC 2013'!B14:C14)/1000</f>
        <v>6.2542499999999999</v>
      </c>
      <c r="G21" s="56">
        <f>SUM('[2]Re-Exports by Caricom SITC 2013'!B14:C14)/1000</f>
        <v>0</v>
      </c>
      <c r="H21" s="71">
        <f t="shared" si="0"/>
        <v>6.2542499999999999</v>
      </c>
      <c r="I21" s="56">
        <f t="shared" si="1"/>
        <v>0</v>
      </c>
      <c r="J21" s="58">
        <f t="shared" si="2"/>
        <v>6.2542499999999999</v>
      </c>
      <c r="K21" s="60">
        <f>I21-C21</f>
        <v>-2.09626</v>
      </c>
    </row>
    <row r="22" spans="1:11" ht="15.75" thickBot="1" x14ac:dyDescent="0.3">
      <c r="A22" s="3" t="s">
        <v>25</v>
      </c>
      <c r="B22" s="67">
        <f t="shared" ref="B22:I22" si="3">SUM(B9:B21)</f>
        <v>7667.8541999999989</v>
      </c>
      <c r="C22" s="66">
        <f t="shared" si="3"/>
        <v>7759.4524200000014</v>
      </c>
      <c r="D22" s="67">
        <f t="shared" si="3"/>
        <v>7576.295207000001</v>
      </c>
      <c r="E22" s="66">
        <f t="shared" si="3"/>
        <v>12847.900180000002</v>
      </c>
      <c r="F22" s="67">
        <f t="shared" si="3"/>
        <v>668.58645000000001</v>
      </c>
      <c r="G22" s="66">
        <f t="shared" si="3"/>
        <v>905.6296000000001</v>
      </c>
      <c r="H22" s="67">
        <f t="shared" si="3"/>
        <v>8244.8816569999999</v>
      </c>
      <c r="I22" s="66">
        <f t="shared" si="3"/>
        <v>13753.529780000003</v>
      </c>
      <c r="J22" s="61">
        <f t="shared" ref="J22:K22" si="4">SUM(J9:J21)</f>
        <v>674.95791700000098</v>
      </c>
      <c r="K22" s="61">
        <f t="shared" si="4"/>
        <v>6079.7979100000011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144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140</v>
      </c>
    </row>
    <row r="5" spans="1:9" x14ac:dyDescent="0.25">
      <c r="A5" s="231" t="s">
        <v>4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</row>
    <row r="6" spans="1:9" x14ac:dyDescent="0.25">
      <c r="A6" s="231"/>
      <c r="B6" s="231"/>
      <c r="C6" s="231"/>
      <c r="D6" s="231" t="s">
        <v>8</v>
      </c>
      <c r="E6" s="231"/>
      <c r="F6" s="231" t="s">
        <v>9</v>
      </c>
      <c r="G6" s="231"/>
      <c r="H6" s="236" t="s">
        <v>10</v>
      </c>
      <c r="I6" s="237"/>
    </row>
    <row r="7" spans="1:9" x14ac:dyDescent="0.25">
      <c r="A7" s="5"/>
      <c r="B7" s="13" t="s">
        <v>145</v>
      </c>
      <c r="C7" s="13" t="s">
        <v>145</v>
      </c>
      <c r="D7" s="31" t="s">
        <v>145</v>
      </c>
      <c r="E7" s="32" t="s">
        <v>145</v>
      </c>
      <c r="F7" s="13" t="s">
        <v>145</v>
      </c>
      <c r="G7" s="32" t="s">
        <v>145</v>
      </c>
      <c r="H7" s="13" t="s">
        <v>145</v>
      </c>
      <c r="I7" s="32" t="s">
        <v>145</v>
      </c>
    </row>
    <row r="8" spans="1:9" x14ac:dyDescent="0.25">
      <c r="A8" s="46"/>
      <c r="B8" s="35">
        <v>2014</v>
      </c>
      <c r="C8" s="36">
        <v>2013</v>
      </c>
      <c r="D8" s="35">
        <v>2014</v>
      </c>
      <c r="E8" s="36">
        <v>2013</v>
      </c>
      <c r="F8" s="35">
        <v>2014</v>
      </c>
      <c r="G8" s="36">
        <v>2013</v>
      </c>
      <c r="H8" s="35">
        <v>2014</v>
      </c>
      <c r="I8" s="36">
        <v>2013</v>
      </c>
    </row>
    <row r="9" spans="1:9" x14ac:dyDescent="0.25">
      <c r="A9" s="25" t="s">
        <v>48</v>
      </c>
      <c r="B9" s="49">
        <f>SUM('[1]Caricom Imports by COO 14'!B3:C3)/1000</f>
        <v>4.01</v>
      </c>
      <c r="C9" s="48">
        <f>SUM('[2]Caricom Imports by COO 13'!B3:C3)/1000</f>
        <v>0</v>
      </c>
      <c r="D9" s="57">
        <f>SUM('[1]CARICOM exports by COO 13'!B3:C3)/1000</f>
        <v>34.565440000000002</v>
      </c>
      <c r="E9" s="48">
        <f>SUM('[2]CARICOM exports by COO 13'!B3:C3)/1000</f>
        <v>0</v>
      </c>
      <c r="F9" s="50">
        <f>SUM('[1]CARICOM re-exports by COO 14'!B3:C3)/1000</f>
        <v>0</v>
      </c>
      <c r="G9" s="48">
        <f>SUM('[2]CARICOM re-exports by COO 13'!B3:C3)/1000</f>
        <v>0</v>
      </c>
      <c r="H9" s="49">
        <f>F9+D9</f>
        <v>34.565440000000002</v>
      </c>
      <c r="I9" s="48">
        <f>G9+E9</f>
        <v>0</v>
      </c>
    </row>
    <row r="10" spans="1:9" x14ac:dyDescent="0.25">
      <c r="A10" s="25" t="s">
        <v>49</v>
      </c>
      <c r="B10" s="49">
        <f>SUM('[1]Caricom Imports by COO 14'!B4:C4)/1000</f>
        <v>788.35709000000008</v>
      </c>
      <c r="C10" s="48">
        <f>SUM('[2]Caricom Imports by COO 13'!B4:C4)/1000</f>
        <v>309.57763</v>
      </c>
      <c r="D10" s="57">
        <f>SUM('[1]CARICOM exports by COO 13'!B4:C4)/1000</f>
        <v>235.88225</v>
      </c>
      <c r="E10" s="48">
        <f>SUM('[2]CARICOM exports by COO 13'!B4:C4)/1000</f>
        <v>513.87527</v>
      </c>
      <c r="F10" s="50">
        <f>SUM('[1]CARICOM re-exports by COO 14'!B4:C4)/1000</f>
        <v>0.73941000000000001</v>
      </c>
      <c r="G10" s="48">
        <f>SUM('[2]CARICOM re-exports by COO 13'!B4:C4)/1000</f>
        <v>0</v>
      </c>
      <c r="H10" s="49">
        <f t="shared" ref="H10:H20" si="0">F10+D10</f>
        <v>236.62165999999999</v>
      </c>
      <c r="I10" s="48">
        <f t="shared" ref="I10:I20" si="1">G10+E10</f>
        <v>513.87527</v>
      </c>
    </row>
    <row r="11" spans="1:9" x14ac:dyDescent="0.25">
      <c r="A11" s="25" t="s">
        <v>50</v>
      </c>
      <c r="B11" s="49">
        <f>SUM('[1]Caricom Imports by COO 14'!B5:C5)/1000</f>
        <v>251.05563000000001</v>
      </c>
      <c r="C11" s="48">
        <f>SUM('[2]Caricom Imports by COO 13'!B5:C5)/1000</f>
        <v>169.71410999999998</v>
      </c>
      <c r="D11" s="57">
        <f>SUM('[1]CARICOM exports by COO 13'!B5:C5)/1000</f>
        <v>0</v>
      </c>
      <c r="E11" s="48">
        <f>SUM('[2]CARICOM exports by COO 13'!B5:C5)/1000</f>
        <v>0</v>
      </c>
      <c r="F11" s="50">
        <f>SUM('[1]CARICOM re-exports by COO 14'!B5:C5)/1000</f>
        <v>15.84</v>
      </c>
      <c r="G11" s="48">
        <f>SUM('[2]CARICOM re-exports by COO 13'!B5:C5)/1000</f>
        <v>0</v>
      </c>
      <c r="H11" s="49">
        <f t="shared" si="0"/>
        <v>15.84</v>
      </c>
      <c r="I11" s="48">
        <f t="shared" si="1"/>
        <v>0</v>
      </c>
    </row>
    <row r="12" spans="1:9" x14ac:dyDescent="0.25">
      <c r="A12" s="25" t="s">
        <v>51</v>
      </c>
      <c r="B12" s="49">
        <f>SUM('[1]Caricom Imports by COO 14'!B6:C6)/1000</f>
        <v>132.27134000000001</v>
      </c>
      <c r="C12" s="48">
        <f>SUM('[2]Caricom Imports by COO 13'!B6:C6)/1000</f>
        <v>0.155</v>
      </c>
      <c r="D12" s="57">
        <f>SUM('[1]CARICOM exports by COO 13'!B6:C6)/1000</f>
        <v>0</v>
      </c>
      <c r="E12" s="48">
        <f>SUM('[2]CARICOM exports by COO 13'!B6:C6)/1000</f>
        <v>0</v>
      </c>
      <c r="F12" s="50">
        <f>SUM('[1]CARICOM re-exports by COO 14'!B6:C6)/1000</f>
        <v>6.0525000000000002</v>
      </c>
      <c r="G12" s="48">
        <f>SUM('[2]CARICOM re-exports by COO 13'!B6:C6)/1000</f>
        <v>0</v>
      </c>
      <c r="H12" s="49">
        <f t="shared" si="0"/>
        <v>6.0525000000000002</v>
      </c>
      <c r="I12" s="48">
        <f t="shared" si="1"/>
        <v>0</v>
      </c>
    </row>
    <row r="13" spans="1:9" x14ac:dyDescent="0.25">
      <c r="A13" s="25" t="s">
        <v>52</v>
      </c>
      <c r="B13" s="49">
        <f>SUM('[1]Caricom Imports by COO 14'!B7:C7)/1000</f>
        <v>498.31162999999998</v>
      </c>
      <c r="C13" s="48">
        <f>SUM('[2]Caricom Imports by COO 13'!B7:C7)/1000</f>
        <v>153.06921</v>
      </c>
      <c r="D13" s="57">
        <f>SUM('[1]CARICOM exports by COO 13'!B7:C7)/1000</f>
        <v>1649.3367800000001</v>
      </c>
      <c r="E13" s="48">
        <f>SUM('[2]CARICOM exports by COO 13'!B7:C7)/1000</f>
        <v>2129.1812199999999</v>
      </c>
      <c r="F13" s="50">
        <f>SUM('[1]CARICOM re-exports by COO 14'!B7:C7)/1000</f>
        <v>0</v>
      </c>
      <c r="G13" s="48">
        <f>SUM('[2]CARICOM re-exports by COO 13'!B7:C7)/1000</f>
        <v>0</v>
      </c>
      <c r="H13" s="49">
        <f t="shared" si="0"/>
        <v>1649.3367800000001</v>
      </c>
      <c r="I13" s="48">
        <f t="shared" si="1"/>
        <v>2129.1812199999999</v>
      </c>
    </row>
    <row r="14" spans="1:9" x14ac:dyDescent="0.25">
      <c r="A14" s="25" t="s">
        <v>53</v>
      </c>
      <c r="B14" s="49">
        <f>SUM('[1]Caricom Imports by COO 14'!B8:C8)/1000</f>
        <v>0</v>
      </c>
      <c r="C14" s="48">
        <f>SUM('[2]Caricom Imports by COO 13'!B8:C8)/1000</f>
        <v>2.5180000000000001E-2</v>
      </c>
      <c r="D14" s="57">
        <f>SUM('[1]CARICOM exports by COO 13'!B8:C8)/1000</f>
        <v>0</v>
      </c>
      <c r="E14" s="48">
        <f>SUM('[2]CARICOM exports by COO 13'!B8:C8)/1000</f>
        <v>0</v>
      </c>
      <c r="F14" s="50">
        <f>SUM('[1]CARICOM re-exports by COO 14'!B8:C8)/1000</f>
        <v>0</v>
      </c>
      <c r="G14" s="48">
        <f>SUM('[2]CARICOM re-exports by COO 13'!B8:C8)/1000</f>
        <v>0</v>
      </c>
      <c r="H14" s="49">
        <f t="shared" si="0"/>
        <v>0</v>
      </c>
      <c r="I14" s="48">
        <f t="shared" si="1"/>
        <v>0</v>
      </c>
    </row>
    <row r="15" spans="1:9" x14ac:dyDescent="0.25">
      <c r="A15" s="25" t="s">
        <v>54</v>
      </c>
      <c r="B15" s="49">
        <f>SUM('[1]Caricom Imports by COO 14'!B9:C9)/1000</f>
        <v>2658.18867</v>
      </c>
      <c r="C15" s="48">
        <f>SUM('[2]Caricom Imports by COO 13'!B9:C9)/1000</f>
        <v>2680.9579399999998</v>
      </c>
      <c r="D15" s="57">
        <f>SUM('[1]CARICOM exports by COO 13'!B9:C9)/1000</f>
        <v>3572.4737939999995</v>
      </c>
      <c r="E15" s="48">
        <f>SUM('[2]CARICOM exports by COO 13'!B9:C9)/1000</f>
        <v>3344.00252</v>
      </c>
      <c r="F15" s="50">
        <f>SUM('[1]CARICOM re-exports by COO 14'!B9:C9)/1000</f>
        <v>645.75279</v>
      </c>
      <c r="G15" s="48">
        <f>SUM('[2]CARICOM re-exports by COO 13'!B9:C9)/1000</f>
        <v>878.91468000000009</v>
      </c>
      <c r="H15" s="49">
        <f t="shared" si="0"/>
        <v>4218.226584</v>
      </c>
      <c r="I15" s="48">
        <f t="shared" si="1"/>
        <v>4222.9171999999999</v>
      </c>
    </row>
    <row r="16" spans="1:9" x14ac:dyDescent="0.25">
      <c r="A16" s="25" t="s">
        <v>151</v>
      </c>
      <c r="B16" s="49">
        <f>SUM('[1]Caricom Imports by COO 14'!B10:C10)/1000</f>
        <v>194.8905</v>
      </c>
      <c r="C16" s="48">
        <f>SUM('[2]Caricom Imports by COO 13'!B10:C10)/1000</f>
        <v>0</v>
      </c>
      <c r="D16" s="57">
        <f>SUM('[1]CARICOM exports by COO 13'!B10:C10)/1000</f>
        <v>0</v>
      </c>
      <c r="E16" s="48">
        <f>SUM('[2]CARICOM exports by COO 13'!B10:C10)/1000</f>
        <v>0</v>
      </c>
      <c r="F16" s="50">
        <f>SUM('[1]CARICOM re-exports by COO 14'!B10:C10)/1000</f>
        <v>0.20175000000000001</v>
      </c>
      <c r="G16" s="48">
        <f>SUM('[2]CARICOM re-exports by COO 13'!B10:C10)/1000</f>
        <v>0</v>
      </c>
      <c r="H16" s="49">
        <f t="shared" si="0"/>
        <v>0.20175000000000001</v>
      </c>
      <c r="I16" s="48">
        <f t="shared" si="1"/>
        <v>0</v>
      </c>
    </row>
    <row r="17" spans="1:9" x14ac:dyDescent="0.25">
      <c r="A17" s="25" t="s">
        <v>152</v>
      </c>
      <c r="B17" s="49">
        <f>SUM('[1]Caricom Imports by COO 14'!B11:C11)/1000</f>
        <v>395.66922</v>
      </c>
      <c r="C17" s="48">
        <f>SUM('[2]Caricom Imports by COO 13'!B11:C11)/1000</f>
        <v>653.43346999999994</v>
      </c>
      <c r="D17" s="57">
        <f>SUM('[1]CARICOM exports by COO 13'!B11:C11)/1000</f>
        <v>2.74255</v>
      </c>
      <c r="E17" s="48">
        <f>SUM('[2]CARICOM exports by COO 13'!B11:C11)/1000</f>
        <v>0</v>
      </c>
      <c r="F17" s="50">
        <f>SUM('[1]CARICOM re-exports by COO 14'!B11:C11)/1000</f>
        <v>0</v>
      </c>
      <c r="G17" s="48">
        <f>SUM('[2]CARICOM re-exports by COO 13'!B11:C11)/1000</f>
        <v>5.73292</v>
      </c>
      <c r="H17" s="49">
        <f t="shared" si="0"/>
        <v>2.74255</v>
      </c>
      <c r="I17" s="48">
        <f t="shared" si="1"/>
        <v>5.73292</v>
      </c>
    </row>
    <row r="18" spans="1:9" x14ac:dyDescent="0.25">
      <c r="A18" s="25" t="s">
        <v>57</v>
      </c>
      <c r="B18" s="49">
        <f>SUM('[1]Caricom Imports by COO 14'!B12:C12)/1000</f>
        <v>0</v>
      </c>
      <c r="C18" s="48">
        <f>SUM('[2]Caricom Imports by COO 13'!B12:C12)/1000</f>
        <v>0</v>
      </c>
      <c r="D18" s="57">
        <f>SUM('[1]CARICOM exports by COO 13'!B12:C12)/1000</f>
        <v>0</v>
      </c>
      <c r="E18" s="48">
        <f>SUM('[2]CARICOM exports by COO 13'!B12:C12)/1000</f>
        <v>0</v>
      </c>
      <c r="F18" s="50">
        <f>SUM('[1]CARICOM re-exports by COO 14'!B12:C12)/1000</f>
        <v>0</v>
      </c>
      <c r="G18" s="48">
        <f>SUM('[2]CARICOM re-exports by COO 13'!B12:C12)/1000</f>
        <v>0</v>
      </c>
      <c r="H18" s="49"/>
      <c r="I18" s="48"/>
    </row>
    <row r="19" spans="1:9" x14ac:dyDescent="0.25">
      <c r="A19" s="25" t="s">
        <v>153</v>
      </c>
      <c r="B19" s="49">
        <f>SUM('[1]Caricom Imports by COO 14'!B13:C13)/1000</f>
        <v>14.68961</v>
      </c>
      <c r="C19" s="48">
        <f>SUM('[2]Caricom Imports by COO 13'!B13:C13)/1000</f>
        <v>0</v>
      </c>
      <c r="D19" s="57">
        <f>SUM('[1]CARICOM exports by COO 13'!B13:C13)/1000</f>
        <v>427.10861</v>
      </c>
      <c r="E19" s="48">
        <f>SUM('[2]CARICOM exports by COO 13'!B13:C13)/1000</f>
        <v>180.77227999999999</v>
      </c>
      <c r="F19" s="50">
        <f>SUM('[1]CARICOM re-exports by COO 14'!B13:C13)/1000</f>
        <v>0</v>
      </c>
      <c r="G19" s="48">
        <f>SUM('[2]CARICOM re-exports by COO 13'!B13:C13)/1000</f>
        <v>0</v>
      </c>
      <c r="H19" s="49">
        <f t="shared" si="0"/>
        <v>427.10861</v>
      </c>
      <c r="I19" s="48">
        <f t="shared" si="1"/>
        <v>180.77227999999999</v>
      </c>
    </row>
    <row r="20" spans="1:9" x14ac:dyDescent="0.25">
      <c r="A20" s="25" t="s">
        <v>59</v>
      </c>
      <c r="B20" s="49">
        <f>SUM('[1]Caricom Imports by COO 14'!B14:C14)/1000</f>
        <v>2730.4105099999997</v>
      </c>
      <c r="C20" s="48">
        <f>SUM('[2]Caricom Imports by COO 13'!B14:C14)/1000</f>
        <v>3792.5198799999998</v>
      </c>
      <c r="D20" s="57">
        <f>SUM('[1]CARICOM exports by COO 13'!B14:C14)/1000</f>
        <v>1654.185782</v>
      </c>
      <c r="E20" s="48">
        <f>SUM('[2]CARICOM exports by COO 13'!B14:C14)/1000</f>
        <v>6680.0689000000002</v>
      </c>
      <c r="F20" s="50">
        <f>SUM('[1]CARICOM re-exports by COO 14'!B14:C14)/1000</f>
        <v>0</v>
      </c>
      <c r="G20" s="48">
        <f>SUM('[2]CARICOM re-exports by COO 13'!B14:C14)/1000</f>
        <v>20.981999999999999</v>
      </c>
      <c r="H20" s="49">
        <f t="shared" si="0"/>
        <v>1654.185782</v>
      </c>
      <c r="I20" s="48">
        <f t="shared" si="1"/>
        <v>6701.0509000000002</v>
      </c>
    </row>
    <row r="21" spans="1:9" ht="15.75" hidden="1" thickBot="1" x14ac:dyDescent="0.3">
      <c r="A21" s="72" t="s">
        <v>60</v>
      </c>
      <c r="B21" s="49">
        <f>SUM('[1]Caricom Imports by COO 14'!B15:C15)/1000</f>
        <v>0</v>
      </c>
      <c r="C21" s="48">
        <f>SUM('[2]Caricom Imports by COO 13'!B15:C15)/1000</f>
        <v>0</v>
      </c>
      <c r="D21" s="57">
        <f>SUM('[1]CARICOM exports by COO 13'!B15:C15)/1000</f>
        <v>0</v>
      </c>
      <c r="E21" s="48">
        <f>SUM('[2]CARICOM exports by COO 13'!B15:C15)/1000</f>
        <v>0</v>
      </c>
      <c r="F21" s="50">
        <f>SUM('[1]CARICOM re-exports by COO 14'!B15:C15)/1000</f>
        <v>0</v>
      </c>
      <c r="G21" s="48">
        <f>SUM('[2]CARICOM re-exports by COO 13'!B15:C15)/1000</f>
        <v>0</v>
      </c>
      <c r="H21" s="49"/>
      <c r="I21" s="48"/>
    </row>
    <row r="22" spans="1:9" ht="15.75" thickBot="1" x14ac:dyDescent="0.3">
      <c r="A22" s="11" t="s">
        <v>10</v>
      </c>
      <c r="B22" s="65">
        <f t="shared" ref="B22:I22" si="2">SUM(B9:B20)</f>
        <v>7667.8541999999998</v>
      </c>
      <c r="C22" s="66">
        <f t="shared" si="2"/>
        <v>7759.4524199999996</v>
      </c>
      <c r="D22" s="65">
        <f t="shared" si="2"/>
        <v>7576.2952060000007</v>
      </c>
      <c r="E22" s="66">
        <f t="shared" si="2"/>
        <v>12847.90019</v>
      </c>
      <c r="F22" s="67">
        <f t="shared" si="2"/>
        <v>668.5864499999999</v>
      </c>
      <c r="G22" s="66">
        <f t="shared" si="2"/>
        <v>905.6296000000001</v>
      </c>
      <c r="H22" s="67">
        <f t="shared" si="2"/>
        <v>8244.8816560000014</v>
      </c>
      <c r="I22" s="66">
        <f t="shared" si="2"/>
        <v>13753.529790000001</v>
      </c>
    </row>
    <row r="23" spans="1:9" ht="15.75" thickTop="1" x14ac:dyDescent="0.25">
      <c r="A23" s="1" t="s">
        <v>26</v>
      </c>
      <c r="B23" s="16"/>
      <c r="C23" s="16"/>
      <c r="D23" s="16"/>
      <c r="E23" s="16"/>
      <c r="F23" s="16"/>
      <c r="G23" s="16"/>
    </row>
    <row r="24" spans="1:9" x14ac:dyDescent="0.25">
      <c r="A24" s="1" t="s">
        <v>154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62"/>
      <c r="C25" s="62"/>
      <c r="D25" s="62"/>
      <c r="E25" s="62"/>
      <c r="F25" s="62"/>
      <c r="G25" s="62"/>
      <c r="H25" s="62"/>
      <c r="I25" s="62"/>
    </row>
    <row r="26" spans="1:9" x14ac:dyDescent="0.25">
      <c r="B26" s="64"/>
      <c r="C26" s="64"/>
      <c r="D26" s="64"/>
      <c r="E26" s="64"/>
      <c r="F26" s="64"/>
      <c r="G26" s="64"/>
      <c r="H26" s="64"/>
      <c r="I26" s="64"/>
    </row>
    <row r="27" spans="1:9" x14ac:dyDescent="0.25">
      <c r="B27" s="4"/>
      <c r="C27" s="4"/>
      <c r="D27" s="4"/>
      <c r="E27" s="4"/>
      <c r="F27" s="4"/>
      <c r="G27" s="4"/>
      <c r="H27" s="4"/>
      <c r="I27" s="4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workbookViewId="0">
      <selection activeCell="I13" sqref="I13"/>
    </sheetView>
  </sheetViews>
  <sheetFormatPr defaultRowHeight="15" x14ac:dyDescent="0.25"/>
  <cols>
    <col min="1" max="1" width="26.140625" customWidth="1"/>
    <col min="2" max="2" width="15.85546875" bestFit="1" customWidth="1"/>
    <col min="3" max="5" width="15.28515625" bestFit="1" customWidth="1"/>
    <col min="6" max="9" width="12.5703125" bestFit="1" customWidth="1"/>
    <col min="10" max="11" width="12.85546875" bestFit="1" customWidth="1"/>
  </cols>
  <sheetData>
    <row r="1" spans="1:11" x14ac:dyDescent="0.25">
      <c r="A1" s="230" t="s">
        <v>138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K4" s="18" t="s">
        <v>3</v>
      </c>
    </row>
    <row r="5" spans="1:11" x14ac:dyDescent="0.25">
      <c r="A5" s="246" t="s">
        <v>4</v>
      </c>
      <c r="B5" s="232" t="s">
        <v>5</v>
      </c>
      <c r="C5" s="233"/>
      <c r="D5" s="231" t="s">
        <v>6</v>
      </c>
      <c r="E5" s="231"/>
      <c r="F5" s="231"/>
      <c r="G5" s="231"/>
      <c r="H5" s="231"/>
      <c r="I5" s="231"/>
      <c r="J5" s="232" t="s">
        <v>7</v>
      </c>
      <c r="K5" s="233"/>
    </row>
    <row r="6" spans="1:11" x14ac:dyDescent="0.25">
      <c r="A6" s="247"/>
      <c r="B6" s="240"/>
      <c r="C6" s="252"/>
      <c r="D6" s="231" t="s">
        <v>8</v>
      </c>
      <c r="E6" s="231"/>
      <c r="F6" s="231" t="s">
        <v>9</v>
      </c>
      <c r="G6" s="231"/>
      <c r="H6" s="242" t="s">
        <v>10</v>
      </c>
      <c r="I6" s="237"/>
      <c r="J6" s="240"/>
      <c r="K6" s="241"/>
    </row>
    <row r="7" spans="1:11" x14ac:dyDescent="0.25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13" t="s">
        <v>155</v>
      </c>
      <c r="K7" s="32" t="s">
        <v>155</v>
      </c>
    </row>
    <row r="8" spans="1:11" x14ac:dyDescent="0.25">
      <c r="A8" s="33"/>
      <c r="B8" s="34">
        <v>2025</v>
      </c>
      <c r="C8" s="35">
        <v>2024</v>
      </c>
      <c r="D8" s="34">
        <v>2025</v>
      </c>
      <c r="E8" s="35">
        <v>2024</v>
      </c>
      <c r="F8" s="34">
        <v>2025</v>
      </c>
      <c r="G8" s="35">
        <v>2024</v>
      </c>
      <c r="H8" s="34">
        <v>2025</v>
      </c>
      <c r="I8" s="35">
        <v>2024</v>
      </c>
      <c r="J8" s="34">
        <v>2025</v>
      </c>
      <c r="K8" s="35">
        <v>2024</v>
      </c>
    </row>
    <row r="9" spans="1:11" x14ac:dyDescent="0.25">
      <c r="A9" s="37" t="s">
        <v>11</v>
      </c>
      <c r="B9" s="49">
        <v>144787.34868</v>
      </c>
      <c r="C9" s="50">
        <v>134435.43203</v>
      </c>
      <c r="D9" s="49">
        <v>147734.32036400001</v>
      </c>
      <c r="E9" s="48">
        <v>150563.96144599997</v>
      </c>
      <c r="F9" s="64">
        <v>549.68054000000006</v>
      </c>
      <c r="G9" s="48">
        <v>243.35902000000002</v>
      </c>
      <c r="H9" s="64">
        <v>148284.00090400001</v>
      </c>
      <c r="I9" s="52">
        <v>150807.32046599998</v>
      </c>
      <c r="J9" s="51">
        <v>3496.6522240000195</v>
      </c>
      <c r="K9" s="52">
        <v>16371.888435999979</v>
      </c>
    </row>
    <row r="10" spans="1:11" x14ac:dyDescent="0.25">
      <c r="A10" s="37" t="s">
        <v>12</v>
      </c>
      <c r="B10" s="49">
        <v>21455.636130000003</v>
      </c>
      <c r="C10" s="50">
        <v>23724.750250000001</v>
      </c>
      <c r="D10" s="49">
        <v>793.09852999999998</v>
      </c>
      <c r="E10" s="48">
        <v>3564.9584699999996</v>
      </c>
      <c r="F10" s="64">
        <v>370.97332</v>
      </c>
      <c r="G10" s="48">
        <v>211.99588</v>
      </c>
      <c r="H10" s="64">
        <v>1164.07185</v>
      </c>
      <c r="I10" s="52">
        <v>3776.9543499999995</v>
      </c>
      <c r="J10" s="53">
        <v>-20291.564280000002</v>
      </c>
      <c r="K10" s="54">
        <v>-19947.795900000001</v>
      </c>
    </row>
    <row r="11" spans="1:11" x14ac:dyDescent="0.25">
      <c r="A11" s="37" t="s">
        <v>13</v>
      </c>
      <c r="B11" s="49">
        <v>22746.232189999999</v>
      </c>
      <c r="C11" s="50">
        <v>22591.003799999999</v>
      </c>
      <c r="D11" s="49">
        <v>1719.5424399999999</v>
      </c>
      <c r="E11" s="48">
        <v>1549.3411899999999</v>
      </c>
      <c r="F11" s="64">
        <v>314.09947999999997</v>
      </c>
      <c r="G11" s="48">
        <v>446.56574999999998</v>
      </c>
      <c r="H11" s="64">
        <v>2033.64192</v>
      </c>
      <c r="I11" s="52">
        <v>1995.9069399999998</v>
      </c>
      <c r="J11" s="53">
        <v>-20712.590270000001</v>
      </c>
      <c r="K11" s="54">
        <v>-20595.096859999998</v>
      </c>
    </row>
    <row r="12" spans="1:11" x14ac:dyDescent="0.25">
      <c r="A12" s="37" t="s">
        <v>14</v>
      </c>
      <c r="B12" s="49">
        <v>165902.50638400001</v>
      </c>
      <c r="C12" s="50">
        <v>191232.03572400002</v>
      </c>
      <c r="D12" s="49">
        <v>25.5685</v>
      </c>
      <c r="E12" s="48">
        <v>13.147500000000001</v>
      </c>
      <c r="F12" s="64">
        <v>22579.521649999999</v>
      </c>
      <c r="G12" s="48">
        <v>24887.723250000003</v>
      </c>
      <c r="H12" s="64">
        <v>22605.09015</v>
      </c>
      <c r="I12" s="52">
        <v>24900.870750000002</v>
      </c>
      <c r="J12" s="53">
        <v>-143297.416234</v>
      </c>
      <c r="K12" s="54">
        <v>-166331.16497400001</v>
      </c>
    </row>
    <row r="13" spans="1:11" x14ac:dyDescent="0.25">
      <c r="A13" s="37" t="s">
        <v>15</v>
      </c>
      <c r="B13" s="49">
        <v>14353.72227</v>
      </c>
      <c r="C13" s="50">
        <v>16308.502490000001</v>
      </c>
      <c r="D13" s="49">
        <v>5096.9950099999996</v>
      </c>
      <c r="E13" s="48">
        <v>4101.9928399999999</v>
      </c>
      <c r="F13" s="64">
        <v>4.6500000000000004</v>
      </c>
      <c r="G13" s="48">
        <v>0</v>
      </c>
      <c r="H13" s="64">
        <v>5101.6450099999993</v>
      </c>
      <c r="I13" s="52">
        <v>4101.9928399999999</v>
      </c>
      <c r="J13" s="53">
        <v>-9252.0772600000018</v>
      </c>
      <c r="K13" s="54">
        <v>-12206.50965</v>
      </c>
    </row>
    <row r="14" spans="1:11" x14ac:dyDescent="0.25">
      <c r="A14" s="37" t="s">
        <v>16</v>
      </c>
      <c r="B14" s="49">
        <v>108194.64958000001</v>
      </c>
      <c r="C14" s="50">
        <v>109417.1078</v>
      </c>
      <c r="D14" s="49">
        <v>1379.1966500000001</v>
      </c>
      <c r="E14" s="48">
        <v>675.43160000000012</v>
      </c>
      <c r="F14" s="64">
        <v>722.09978000000001</v>
      </c>
      <c r="G14" s="48">
        <v>731.42734999999993</v>
      </c>
      <c r="H14" s="64">
        <v>2101.2964300000003</v>
      </c>
      <c r="I14" s="52">
        <v>1406.85895</v>
      </c>
      <c r="J14" s="53">
        <v>-106093.35315000001</v>
      </c>
      <c r="K14" s="54">
        <v>-108010.24885</v>
      </c>
    </row>
    <row r="15" spans="1:11" x14ac:dyDescent="0.25">
      <c r="A15" s="37" t="s">
        <v>17</v>
      </c>
      <c r="B15" s="49">
        <v>174206.73265000002</v>
      </c>
      <c r="C15" s="50">
        <v>160741.92366999999</v>
      </c>
      <c r="D15" s="49">
        <v>4434.0003000000006</v>
      </c>
      <c r="E15" s="48">
        <v>3405.2788100000002</v>
      </c>
      <c r="F15" s="64">
        <v>3128.6375499999995</v>
      </c>
      <c r="G15" s="48">
        <v>835.22820000000002</v>
      </c>
      <c r="H15" s="64">
        <v>7562.6378500000001</v>
      </c>
      <c r="I15" s="52">
        <v>4240.5070100000003</v>
      </c>
      <c r="J15" s="53">
        <v>-166644.09480000002</v>
      </c>
      <c r="K15" s="54">
        <v>-156501.41665999999</v>
      </c>
    </row>
    <row r="16" spans="1:11" x14ac:dyDescent="0.25">
      <c r="A16" s="37" t="s">
        <v>18</v>
      </c>
      <c r="B16" s="49">
        <v>278713.11470999999</v>
      </c>
      <c r="C16" s="50">
        <v>327876.60811000003</v>
      </c>
      <c r="D16" s="49">
        <v>157.36500000000001</v>
      </c>
      <c r="E16" s="48">
        <v>0</v>
      </c>
      <c r="F16" s="64">
        <v>4372.8789800000004</v>
      </c>
      <c r="G16" s="48">
        <v>2686.6950700000002</v>
      </c>
      <c r="H16" s="64">
        <v>4530.2439800000002</v>
      </c>
      <c r="I16" s="52">
        <v>2686.6950700000002</v>
      </c>
      <c r="J16" s="53">
        <v>-274182.87072999997</v>
      </c>
      <c r="K16" s="54">
        <v>-325189.91304000001</v>
      </c>
    </row>
    <row r="17" spans="1:11" x14ac:dyDescent="0.25">
      <c r="A17" s="37" t="s">
        <v>19</v>
      </c>
      <c r="B17" s="49">
        <v>86421.6872</v>
      </c>
      <c r="C17" s="50">
        <v>93223.013510000004</v>
      </c>
      <c r="D17" s="49">
        <v>318.78697000000005</v>
      </c>
      <c r="E17" s="48">
        <v>1760.4257500000001</v>
      </c>
      <c r="F17" s="64">
        <v>2210.1137000000003</v>
      </c>
      <c r="G17" s="48">
        <v>12766.965370000002</v>
      </c>
      <c r="H17" s="64">
        <v>2528.9006700000004</v>
      </c>
      <c r="I17" s="52">
        <v>14527.391120000002</v>
      </c>
      <c r="J17" s="53">
        <v>-83892.786529999998</v>
      </c>
      <c r="K17" s="54">
        <v>-78695.622390000004</v>
      </c>
    </row>
    <row r="18" spans="1:11" x14ac:dyDescent="0.25">
      <c r="A18" s="37" t="s">
        <v>20</v>
      </c>
      <c r="B18" s="49">
        <v>0</v>
      </c>
      <c r="C18" s="50">
        <v>5.3380000000000004E-2</v>
      </c>
      <c r="D18" s="49">
        <v>0</v>
      </c>
      <c r="E18" s="48">
        <v>0</v>
      </c>
      <c r="F18" s="64">
        <v>0</v>
      </c>
      <c r="G18" s="48">
        <v>0.10260999999999999</v>
      </c>
      <c r="H18" s="64">
        <v>0</v>
      </c>
      <c r="I18" s="52">
        <v>0.10260999999999999</v>
      </c>
      <c r="J18" s="53">
        <v>0</v>
      </c>
      <c r="K18" s="54">
        <v>4.9229999999999989E-2</v>
      </c>
    </row>
    <row r="19" spans="1:11" x14ac:dyDescent="0.25">
      <c r="A19" s="37" t="s">
        <v>21</v>
      </c>
      <c r="B19" s="49">
        <v>127031.90188999998</v>
      </c>
      <c r="C19" s="50">
        <v>139846.23361000002</v>
      </c>
      <c r="D19" s="49">
        <v>0</v>
      </c>
      <c r="E19" s="48">
        <v>0</v>
      </c>
      <c r="F19" s="64">
        <v>12348.46672</v>
      </c>
      <c r="G19" s="48">
        <v>13275.230810000001</v>
      </c>
      <c r="H19" s="64">
        <v>12348.46672</v>
      </c>
      <c r="I19" s="52">
        <v>13275.230810000001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49">
        <v>13529.757449999999</v>
      </c>
      <c r="C20" s="50">
        <v>14376.1957</v>
      </c>
      <c r="D20" s="49">
        <v>0</v>
      </c>
      <c r="E20" s="48">
        <v>0</v>
      </c>
      <c r="F20" s="64">
        <v>0</v>
      </c>
      <c r="G20" s="48">
        <v>0</v>
      </c>
      <c r="H20" s="64">
        <v>0</v>
      </c>
      <c r="I20" s="52">
        <v>0</v>
      </c>
      <c r="J20" s="53">
        <v>-13529.757449999999</v>
      </c>
      <c r="K20" s="54">
        <v>-14376.1957</v>
      </c>
    </row>
    <row r="21" spans="1:11" x14ac:dyDescent="0.25">
      <c r="A21" s="37" t="s">
        <v>24</v>
      </c>
      <c r="B21" s="49">
        <v>1434.8164200000001</v>
      </c>
      <c r="C21" s="50">
        <v>1727.6248799999998</v>
      </c>
      <c r="D21" s="49">
        <v>0</v>
      </c>
      <c r="E21" s="48">
        <v>0</v>
      </c>
      <c r="F21" s="64">
        <v>776.64131000000009</v>
      </c>
      <c r="G21" s="48">
        <v>395.59216000000004</v>
      </c>
      <c r="H21" s="64">
        <v>776.64131000000009</v>
      </c>
      <c r="I21" s="52">
        <v>395.59216000000004</v>
      </c>
      <c r="J21" s="157">
        <v>-658.17511000000002</v>
      </c>
      <c r="K21" s="158">
        <v>-1332.0327199999997</v>
      </c>
    </row>
    <row r="22" spans="1:11" ht="15.75" thickBot="1" x14ac:dyDescent="0.3">
      <c r="A22" s="3" t="s">
        <v>25</v>
      </c>
      <c r="B22" s="159">
        <v>1158778.105554</v>
      </c>
      <c r="C22" s="160">
        <v>1235500.484954</v>
      </c>
      <c r="D22" s="67">
        <v>161658.87376399999</v>
      </c>
      <c r="E22" s="115">
        <v>165634.53760599997</v>
      </c>
      <c r="F22" s="65">
        <v>47377.763029999995</v>
      </c>
      <c r="G22" s="115">
        <v>56480.885470000008</v>
      </c>
      <c r="H22" s="65">
        <v>209036.63679400002</v>
      </c>
      <c r="I22" s="115">
        <v>222115.42307599995</v>
      </c>
      <c r="J22" s="61">
        <v>-835058.03359000001</v>
      </c>
      <c r="K22" s="61">
        <v>-886814.05907800014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J24" s="38"/>
      <c r="K24" s="38"/>
    </row>
    <row r="25" spans="1:11" x14ac:dyDescent="0.25">
      <c r="A25" s="1" t="s">
        <v>28</v>
      </c>
      <c r="D25" s="137"/>
      <c r="E25" s="137"/>
      <c r="F25" s="16"/>
      <c r="H25" s="16"/>
      <c r="I25" s="16"/>
      <c r="J25" s="20"/>
    </row>
    <row r="26" spans="1:11" x14ac:dyDescent="0.25">
      <c r="D26" s="4"/>
      <c r="E26" s="4"/>
      <c r="F26" s="4"/>
      <c r="G26" s="4"/>
      <c r="H26" s="16"/>
      <c r="I26" s="16"/>
      <c r="J26" s="20"/>
      <c r="K26" s="20"/>
    </row>
    <row r="27" spans="1:11" x14ac:dyDescent="0.25">
      <c r="A27" s="124"/>
      <c r="B27" s="166"/>
      <c r="C27" s="166"/>
      <c r="E27" s="165"/>
    </row>
    <row r="28" spans="1:11" x14ac:dyDescent="0.25">
      <c r="A28" s="124"/>
      <c r="B28" s="12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zoomScaleNormal="100" zoomScaleSheetLayoutView="110" workbookViewId="0">
      <selection activeCell="H12" sqref="H12"/>
    </sheetView>
  </sheetViews>
  <sheetFormatPr defaultRowHeight="15" x14ac:dyDescent="0.25"/>
  <cols>
    <col min="1" max="1" width="23.7109375" customWidth="1"/>
    <col min="2" max="3" width="15.28515625" bestFit="1" customWidth="1"/>
    <col min="4" max="9" width="12.85546875" customWidth="1"/>
  </cols>
  <sheetData>
    <row r="1" spans="1:9" x14ac:dyDescent="0.25">
      <c r="A1" s="230" t="s">
        <v>143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1" t="s">
        <v>31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</row>
    <row r="6" spans="1:9" x14ac:dyDescent="0.25">
      <c r="A6" s="231"/>
      <c r="B6" s="231"/>
      <c r="C6" s="231"/>
      <c r="D6" s="231" t="s">
        <v>8</v>
      </c>
      <c r="E6" s="231"/>
      <c r="F6" s="237" t="s">
        <v>9</v>
      </c>
      <c r="G6" s="231"/>
      <c r="H6" s="237" t="s">
        <v>10</v>
      </c>
      <c r="I6" s="231"/>
    </row>
    <row r="7" spans="1:9" x14ac:dyDescent="0.25">
      <c r="A7" s="39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25">
      <c r="A8" s="40"/>
      <c r="B8" s="34">
        <v>2025</v>
      </c>
      <c r="C8" s="35">
        <v>2024</v>
      </c>
      <c r="D8" s="34">
        <v>2025</v>
      </c>
      <c r="E8" s="35">
        <v>2024</v>
      </c>
      <c r="F8" s="34">
        <v>2025</v>
      </c>
      <c r="G8" s="35">
        <v>2024</v>
      </c>
      <c r="H8" s="34">
        <v>2025</v>
      </c>
      <c r="I8" s="35">
        <v>2024</v>
      </c>
    </row>
    <row r="9" spans="1:9" x14ac:dyDescent="0.25">
      <c r="A9" s="43" t="s">
        <v>32</v>
      </c>
      <c r="B9" s="49">
        <v>496624.96128399996</v>
      </c>
      <c r="C9" s="48">
        <v>587548.64393400005</v>
      </c>
      <c r="D9" s="116">
        <v>21014.480124000002</v>
      </c>
      <c r="E9" s="48">
        <v>26116.661865000002</v>
      </c>
      <c r="F9" s="50">
        <v>28544.11479</v>
      </c>
      <c r="G9" s="50">
        <v>39292.08167</v>
      </c>
      <c r="H9" s="49">
        <v>49558.594914000001</v>
      </c>
      <c r="I9" s="48">
        <v>65408.743535000001</v>
      </c>
    </row>
    <row r="10" spans="1:9" x14ac:dyDescent="0.25">
      <c r="A10" s="43" t="s">
        <v>33</v>
      </c>
      <c r="B10" s="49">
        <v>103944.42726000001</v>
      </c>
      <c r="C10" s="48">
        <v>101031.50925</v>
      </c>
      <c r="D10" s="116">
        <v>6271.3220300000003</v>
      </c>
      <c r="E10" s="48">
        <v>6728.1050500000001</v>
      </c>
      <c r="F10" s="50">
        <v>425.09876000000003</v>
      </c>
      <c r="G10" s="50">
        <v>838.47841999999991</v>
      </c>
      <c r="H10" s="49">
        <v>6696.4207900000001</v>
      </c>
      <c r="I10" s="48">
        <v>7566.5834699999996</v>
      </c>
    </row>
    <row r="11" spans="1:9" x14ac:dyDescent="0.25">
      <c r="A11" s="43" t="s">
        <v>34</v>
      </c>
      <c r="B11" s="49">
        <v>9288.8701600000004</v>
      </c>
      <c r="C11" s="48">
        <v>12261.188370000002</v>
      </c>
      <c r="D11" s="116">
        <v>61102.544539000002</v>
      </c>
      <c r="E11" s="48">
        <v>61785.048827999999</v>
      </c>
      <c r="F11" s="50">
        <v>2281.0265899999999</v>
      </c>
      <c r="G11" s="50">
        <v>674.65377999999987</v>
      </c>
      <c r="H11" s="49">
        <v>63383.571129000004</v>
      </c>
      <c r="I11" s="48">
        <v>62459.702608</v>
      </c>
    </row>
    <row r="12" spans="1:9" x14ac:dyDescent="0.25">
      <c r="A12" s="43" t="s">
        <v>35</v>
      </c>
      <c r="B12" s="49">
        <v>39703.725130000006</v>
      </c>
      <c r="C12" s="48">
        <v>42474.497320000009</v>
      </c>
      <c r="D12" s="116">
        <v>21930.497019000002</v>
      </c>
      <c r="E12" s="48">
        <v>21040.175346</v>
      </c>
      <c r="F12" s="50">
        <v>437.82696999999996</v>
      </c>
      <c r="G12" s="50">
        <v>316.68169999999998</v>
      </c>
      <c r="H12" s="49">
        <v>22368.323989</v>
      </c>
      <c r="I12" s="48">
        <v>21356.857046000001</v>
      </c>
    </row>
    <row r="13" spans="1:9" x14ac:dyDescent="0.25">
      <c r="A13" s="43" t="s">
        <v>36</v>
      </c>
      <c r="B13" s="49">
        <v>13926.775539999999</v>
      </c>
      <c r="C13" s="48">
        <v>16301.087670000001</v>
      </c>
      <c r="D13" s="116">
        <v>0.55480999999999991</v>
      </c>
      <c r="E13" s="48">
        <v>187.62751</v>
      </c>
      <c r="F13" s="50">
        <v>191.64529000000002</v>
      </c>
      <c r="G13" s="50">
        <v>158.52783000000002</v>
      </c>
      <c r="H13" s="49">
        <v>192.20010000000002</v>
      </c>
      <c r="I13" s="48">
        <v>346.15534000000002</v>
      </c>
    </row>
    <row r="14" spans="1:9" x14ac:dyDescent="0.25">
      <c r="A14" s="43" t="s">
        <v>37</v>
      </c>
      <c r="B14" s="49">
        <v>15605.743470000003</v>
      </c>
      <c r="C14" s="48">
        <v>11741.052240000001</v>
      </c>
      <c r="D14" s="116">
        <v>711.92128000000002</v>
      </c>
      <c r="E14" s="48">
        <v>545.19254000000001</v>
      </c>
      <c r="F14" s="50">
        <v>0</v>
      </c>
      <c r="G14" s="50">
        <v>0</v>
      </c>
      <c r="H14" s="49">
        <v>711.92128000000002</v>
      </c>
      <c r="I14" s="48">
        <v>545.19254000000001</v>
      </c>
    </row>
    <row r="15" spans="1:9" x14ac:dyDescent="0.25">
      <c r="A15" s="43" t="s">
        <v>38</v>
      </c>
      <c r="B15" s="49">
        <v>117208.23612999999</v>
      </c>
      <c r="C15" s="48">
        <v>118941.37960000001</v>
      </c>
      <c r="D15" s="116">
        <v>8295.0940399999999</v>
      </c>
      <c r="E15" s="48">
        <v>9275.1523800000014</v>
      </c>
      <c r="F15" s="50">
        <v>12714.978519999999</v>
      </c>
      <c r="G15" s="50">
        <v>13098.061489999998</v>
      </c>
      <c r="H15" s="49">
        <v>21010.072560000001</v>
      </c>
      <c r="I15" s="48">
        <v>22373.21387</v>
      </c>
    </row>
    <row r="16" spans="1:9" x14ac:dyDescent="0.25">
      <c r="A16" s="43" t="s">
        <v>146</v>
      </c>
      <c r="B16" s="49">
        <v>27004.210370000001</v>
      </c>
      <c r="C16" s="48">
        <v>28313.44857</v>
      </c>
      <c r="D16" s="116">
        <v>36943.400509999999</v>
      </c>
      <c r="E16" s="48">
        <v>33401.358339999999</v>
      </c>
      <c r="F16" s="50">
        <v>797.90782999999999</v>
      </c>
      <c r="G16" s="50">
        <v>373.90769</v>
      </c>
      <c r="H16" s="49">
        <v>37741.308339999996</v>
      </c>
      <c r="I16" s="48">
        <v>33775.266029999999</v>
      </c>
    </row>
    <row r="17" spans="1:9" x14ac:dyDescent="0.25">
      <c r="A17" s="43" t="s">
        <v>40</v>
      </c>
      <c r="B17" s="49">
        <v>10369.694519999999</v>
      </c>
      <c r="C17" s="48">
        <v>12014.62486</v>
      </c>
      <c r="D17" s="116">
        <v>202.73454999999998</v>
      </c>
      <c r="E17" s="48">
        <v>235.28399999999999</v>
      </c>
      <c r="F17" s="50">
        <v>34.281810000000007</v>
      </c>
      <c r="G17" s="50">
        <v>8.8489000000000004</v>
      </c>
      <c r="H17" s="49">
        <v>237.01635999999999</v>
      </c>
      <c r="I17" s="48">
        <v>244.13290000000001</v>
      </c>
    </row>
    <row r="18" spans="1:9" x14ac:dyDescent="0.25">
      <c r="A18" s="43" t="s">
        <v>147</v>
      </c>
      <c r="B18" s="49">
        <v>9.6367700000000003</v>
      </c>
      <c r="C18" s="48">
        <v>34.106370000000005</v>
      </c>
      <c r="D18" s="116">
        <v>0</v>
      </c>
      <c r="E18" s="48">
        <v>38.778390000000002</v>
      </c>
      <c r="F18" s="50">
        <v>0</v>
      </c>
      <c r="G18" s="50">
        <v>0</v>
      </c>
      <c r="H18" s="49">
        <v>0</v>
      </c>
      <c r="I18" s="48">
        <v>38.778390000000002</v>
      </c>
    </row>
    <row r="19" spans="1:9" x14ac:dyDescent="0.25">
      <c r="A19" s="43" t="s">
        <v>42</v>
      </c>
      <c r="B19" s="49">
        <v>193319.64919999999</v>
      </c>
      <c r="C19" s="48">
        <v>189117.80897000001</v>
      </c>
      <c r="D19" s="116">
        <v>51.864530000000002</v>
      </c>
      <c r="E19" s="48">
        <v>28.7</v>
      </c>
      <c r="F19" s="50">
        <v>667.44744000000003</v>
      </c>
      <c r="G19" s="50">
        <v>671.54276000000004</v>
      </c>
      <c r="H19" s="49">
        <v>719.31196999999997</v>
      </c>
      <c r="I19" s="48">
        <v>700.24276000000009</v>
      </c>
    </row>
    <row r="20" spans="1:9" x14ac:dyDescent="0.25">
      <c r="A20" s="43" t="s">
        <v>43</v>
      </c>
      <c r="B20" s="49">
        <v>131772.17572</v>
      </c>
      <c r="C20" s="48">
        <v>115721.1378</v>
      </c>
      <c r="D20" s="116">
        <v>5134.4603319999997</v>
      </c>
      <c r="E20" s="48">
        <v>6252.4533569999994</v>
      </c>
      <c r="F20" s="50">
        <v>1283.4350300000001</v>
      </c>
      <c r="G20" s="50">
        <v>1048.10123</v>
      </c>
      <c r="H20" s="68">
        <v>6417.8953619999993</v>
      </c>
      <c r="I20" s="111">
        <v>7300.5545869999996</v>
      </c>
    </row>
    <row r="21" spans="1:9" ht="15.75" thickBot="1" x14ac:dyDescent="0.3">
      <c r="A21" s="44" t="s">
        <v>25</v>
      </c>
      <c r="B21" s="161">
        <v>1158778.105554</v>
      </c>
      <c r="C21" s="162">
        <v>1235500.484954</v>
      </c>
      <c r="D21" s="163">
        <v>161658.87376399996</v>
      </c>
      <c r="E21" s="161">
        <v>165634.53760600003</v>
      </c>
      <c r="F21" s="163">
        <v>47377.763030000002</v>
      </c>
      <c r="G21" s="161">
        <v>56480.885469999994</v>
      </c>
      <c r="H21" s="163">
        <v>209036.63679400002</v>
      </c>
      <c r="I21" s="162">
        <v>222115.42307599995</v>
      </c>
    </row>
    <row r="22" spans="1:9" ht="15.75" thickTop="1" x14ac:dyDescent="0.25">
      <c r="A22" s="1" t="s">
        <v>26</v>
      </c>
      <c r="B22" s="16"/>
      <c r="C22" s="16"/>
      <c r="D22" s="16"/>
      <c r="E22" s="16"/>
      <c r="F22" s="16"/>
      <c r="G22" s="16"/>
    </row>
    <row r="23" spans="1:9" x14ac:dyDescent="0.25">
      <c r="A23" s="1" t="s">
        <v>27</v>
      </c>
      <c r="B23" s="16"/>
      <c r="C23" s="16"/>
      <c r="D23" s="16"/>
      <c r="E23" s="16"/>
      <c r="F23" s="16"/>
      <c r="G23" s="16"/>
      <c r="H23" s="16"/>
      <c r="I23" s="16"/>
    </row>
    <row r="24" spans="1:9" x14ac:dyDescent="0.25">
      <c r="B24" s="16"/>
      <c r="C24" s="16"/>
      <c r="D24" s="16"/>
      <c r="E24" s="16"/>
      <c r="F24" s="16"/>
      <c r="G24" s="16"/>
      <c r="H24" s="16"/>
      <c r="I24" s="16"/>
    </row>
    <row r="25" spans="1:9" x14ac:dyDescent="0.25">
      <c r="B25" s="57"/>
      <c r="C25" s="57"/>
      <c r="D25" s="57"/>
      <c r="E25" s="57"/>
      <c r="F25" s="57"/>
      <c r="G25" s="57"/>
      <c r="H25" s="57"/>
      <c r="I25" s="57"/>
    </row>
    <row r="26" spans="1:9" x14ac:dyDescent="0.25">
      <c r="B26" s="57"/>
      <c r="C26" s="57"/>
      <c r="D26" s="57"/>
      <c r="E26" s="57"/>
      <c r="F26" s="57"/>
      <c r="G26" s="57"/>
      <c r="H26" s="57"/>
      <c r="I26" s="57"/>
    </row>
    <row r="28" spans="1:9" x14ac:dyDescent="0.25">
      <c r="B28" s="166"/>
      <c r="C28" s="166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workbookViewId="0">
      <selection activeCell="L23" sqref="A1:XFD1048576"/>
    </sheetView>
  </sheetViews>
  <sheetFormatPr defaultRowHeight="15" x14ac:dyDescent="0.25"/>
  <cols>
    <col min="1" max="1" width="22.42578125" customWidth="1"/>
    <col min="2" max="5" width="11.5703125" bestFit="1" customWidth="1"/>
    <col min="6" max="7" width="10.5703125" bestFit="1" customWidth="1"/>
    <col min="8" max="11" width="11.5703125" bestFit="1" customWidth="1"/>
  </cols>
  <sheetData>
    <row r="1" spans="1:11" x14ac:dyDescent="0.25">
      <c r="A1" s="230" t="s">
        <v>148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3"/>
      <c r="B4" s="13"/>
      <c r="C4" s="13"/>
      <c r="D4" s="13"/>
      <c r="E4" s="13"/>
      <c r="F4" s="13"/>
      <c r="G4" s="13"/>
      <c r="H4" s="13"/>
      <c r="K4" s="18" t="s">
        <v>3</v>
      </c>
    </row>
    <row r="5" spans="1:11" x14ac:dyDescent="0.25">
      <c r="A5" s="231" t="s">
        <v>4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  <c r="J5" s="232" t="s">
        <v>7</v>
      </c>
      <c r="K5" s="233"/>
    </row>
    <row r="6" spans="1:11" x14ac:dyDescent="0.25">
      <c r="A6" s="231"/>
      <c r="B6" s="231"/>
      <c r="C6" s="231"/>
      <c r="D6" s="231" t="s">
        <v>8</v>
      </c>
      <c r="E6" s="231"/>
      <c r="F6" s="231" t="s">
        <v>9</v>
      </c>
      <c r="G6" s="231"/>
      <c r="H6" s="236" t="s">
        <v>10</v>
      </c>
      <c r="I6" s="237"/>
      <c r="J6" s="240"/>
      <c r="K6" s="241"/>
    </row>
    <row r="7" spans="1:11" x14ac:dyDescent="0.25">
      <c r="A7" s="30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  <c r="J7" s="31" t="s">
        <v>155</v>
      </c>
      <c r="K7" s="32" t="s">
        <v>155</v>
      </c>
    </row>
    <row r="8" spans="1:11" x14ac:dyDescent="0.25">
      <c r="A8" s="33"/>
      <c r="B8" s="34">
        <v>2025</v>
      </c>
      <c r="C8" s="35">
        <v>2024</v>
      </c>
      <c r="D8" s="34">
        <v>2025</v>
      </c>
      <c r="E8" s="35">
        <v>2024</v>
      </c>
      <c r="F8" s="34">
        <v>2025</v>
      </c>
      <c r="G8" s="35">
        <v>2024</v>
      </c>
      <c r="H8" s="34">
        <v>2025</v>
      </c>
      <c r="I8" s="35">
        <v>2024</v>
      </c>
      <c r="J8" s="34">
        <v>2025</v>
      </c>
      <c r="K8" s="35">
        <v>2024</v>
      </c>
    </row>
    <row r="9" spans="1:11" x14ac:dyDescent="0.25">
      <c r="A9" s="37" t="s">
        <v>11</v>
      </c>
      <c r="B9" s="50">
        <v>6240.4350899999999</v>
      </c>
      <c r="C9" s="48">
        <v>4786.5261700000001</v>
      </c>
      <c r="D9" s="64">
        <v>30941.158450000003</v>
      </c>
      <c r="E9" s="48">
        <v>26333.191910000001</v>
      </c>
      <c r="F9" s="64">
        <v>0.52271000000000001</v>
      </c>
      <c r="G9" s="64">
        <v>0</v>
      </c>
      <c r="H9" s="71">
        <v>30941.681160000004</v>
      </c>
      <c r="I9" s="56">
        <v>26333.191910000001</v>
      </c>
      <c r="J9" s="49">
        <v>24701.246070000005</v>
      </c>
      <c r="K9" s="48">
        <v>21546.66574</v>
      </c>
    </row>
    <row r="10" spans="1:11" x14ac:dyDescent="0.25">
      <c r="A10" s="37" t="s">
        <v>12</v>
      </c>
      <c r="B10" s="50">
        <v>9997.9761199999994</v>
      </c>
      <c r="C10" s="48">
        <v>10646.384980000001</v>
      </c>
      <c r="D10" s="64">
        <v>507.97983999999997</v>
      </c>
      <c r="E10" s="48">
        <v>1053.9621299999999</v>
      </c>
      <c r="F10" s="64">
        <v>0</v>
      </c>
      <c r="G10" s="64">
        <v>0.15646000000000002</v>
      </c>
      <c r="H10" s="71">
        <v>507.97983999999997</v>
      </c>
      <c r="I10" s="56">
        <v>1054.1185899999998</v>
      </c>
      <c r="J10" s="58">
        <v>-9489.9962799999994</v>
      </c>
      <c r="K10" s="59">
        <v>-9592.2663900000007</v>
      </c>
    </row>
    <row r="11" spans="1:11" x14ac:dyDescent="0.25">
      <c r="A11" s="37" t="s">
        <v>13</v>
      </c>
      <c r="B11" s="50">
        <v>16.378049999999998</v>
      </c>
      <c r="C11" s="48">
        <v>324.55588</v>
      </c>
      <c r="D11" s="64">
        <v>275.58865000000003</v>
      </c>
      <c r="E11" s="48">
        <v>163.54991000000001</v>
      </c>
      <c r="F11" s="64">
        <v>1.2546599999999999</v>
      </c>
      <c r="G11" s="64">
        <v>0</v>
      </c>
      <c r="H11" s="71">
        <v>276.84331000000003</v>
      </c>
      <c r="I11" s="56">
        <v>163.54991000000001</v>
      </c>
      <c r="J11" s="58">
        <v>260.46526000000006</v>
      </c>
      <c r="K11" s="59">
        <v>-161.00596999999999</v>
      </c>
    </row>
    <row r="12" spans="1:11" x14ac:dyDescent="0.25">
      <c r="A12" s="37" t="s">
        <v>14</v>
      </c>
      <c r="B12" s="50">
        <v>0</v>
      </c>
      <c r="C12" s="48">
        <v>0</v>
      </c>
      <c r="D12" s="64">
        <v>0</v>
      </c>
      <c r="E12" s="48">
        <v>0</v>
      </c>
      <c r="F12" s="64">
        <v>0</v>
      </c>
      <c r="G12" s="64">
        <v>0</v>
      </c>
      <c r="H12" s="71">
        <v>0</v>
      </c>
      <c r="I12" s="56">
        <v>0</v>
      </c>
      <c r="J12" s="58">
        <v>0</v>
      </c>
      <c r="K12" s="59">
        <v>0</v>
      </c>
    </row>
    <row r="13" spans="1:11" x14ac:dyDescent="0.25">
      <c r="A13" s="37" t="s">
        <v>15</v>
      </c>
      <c r="B13" s="50">
        <v>1.7383599999999999</v>
      </c>
      <c r="C13" s="48">
        <v>0</v>
      </c>
      <c r="D13" s="64">
        <v>1912.2255400000001</v>
      </c>
      <c r="E13" s="48">
        <v>1835.2570599999999</v>
      </c>
      <c r="F13" s="64">
        <v>0</v>
      </c>
      <c r="G13" s="64">
        <v>0</v>
      </c>
      <c r="H13" s="71">
        <v>1912.2255400000001</v>
      </c>
      <c r="I13" s="56">
        <v>1835.2570599999999</v>
      </c>
      <c r="J13" s="58">
        <v>1910.4871800000001</v>
      </c>
      <c r="K13" s="59">
        <v>1835.2570599999999</v>
      </c>
    </row>
    <row r="14" spans="1:11" x14ac:dyDescent="0.25">
      <c r="A14" s="37" t="s">
        <v>16</v>
      </c>
      <c r="B14" s="50">
        <v>5795.7119899999998</v>
      </c>
      <c r="C14" s="48">
        <v>6597.8808199999994</v>
      </c>
      <c r="D14" s="64">
        <v>187.51985999999999</v>
      </c>
      <c r="E14" s="48">
        <v>654.24463000000003</v>
      </c>
      <c r="F14" s="64">
        <v>15.490710000000002</v>
      </c>
      <c r="G14" s="64">
        <v>0</v>
      </c>
      <c r="H14" s="71">
        <v>203.01057</v>
      </c>
      <c r="I14" s="56">
        <v>654.24463000000003</v>
      </c>
      <c r="J14" s="58">
        <v>-5592.7014199999994</v>
      </c>
      <c r="K14" s="59">
        <v>-5943.6361899999993</v>
      </c>
    </row>
    <row r="15" spans="1:11" x14ac:dyDescent="0.25">
      <c r="A15" s="37" t="s">
        <v>17</v>
      </c>
      <c r="B15" s="50">
        <v>2357.8904699999998</v>
      </c>
      <c r="C15" s="48">
        <v>2365.1237999999998</v>
      </c>
      <c r="D15" s="64">
        <v>3043.5440799999997</v>
      </c>
      <c r="E15" s="48">
        <v>1991.8082099999999</v>
      </c>
      <c r="F15" s="64">
        <v>694.53866000000005</v>
      </c>
      <c r="G15" s="64">
        <v>363.30748</v>
      </c>
      <c r="H15" s="71">
        <v>3738.0827399999998</v>
      </c>
      <c r="I15" s="56">
        <v>2355.1156900000001</v>
      </c>
      <c r="J15" s="58">
        <v>1380.19227</v>
      </c>
      <c r="K15" s="59">
        <v>-10.00810999999976</v>
      </c>
    </row>
    <row r="16" spans="1:11" x14ac:dyDescent="0.25">
      <c r="A16" s="37" t="s">
        <v>18</v>
      </c>
      <c r="B16" s="50">
        <v>964.12439000000006</v>
      </c>
      <c r="C16" s="48">
        <v>1554.5086400000002</v>
      </c>
      <c r="D16" s="64">
        <v>0</v>
      </c>
      <c r="E16" s="48">
        <v>0</v>
      </c>
      <c r="F16" s="64">
        <v>17.77008</v>
      </c>
      <c r="G16" s="64">
        <v>0</v>
      </c>
      <c r="H16" s="71">
        <v>17.77008</v>
      </c>
      <c r="I16" s="56">
        <v>0</v>
      </c>
      <c r="J16" s="58">
        <v>-946.35431000000005</v>
      </c>
      <c r="K16" s="59">
        <v>-1554.5086400000002</v>
      </c>
    </row>
    <row r="17" spans="1:11" x14ac:dyDescent="0.25">
      <c r="A17" s="37" t="s">
        <v>19</v>
      </c>
      <c r="B17" s="50">
        <v>1612.9503900000002</v>
      </c>
      <c r="C17" s="48">
        <v>1994.14267</v>
      </c>
      <c r="D17" s="64">
        <v>75.384090000000015</v>
      </c>
      <c r="E17" s="48">
        <v>1369.34449</v>
      </c>
      <c r="F17" s="64">
        <v>63.256999999999998</v>
      </c>
      <c r="G17" s="64">
        <v>0</v>
      </c>
      <c r="H17" s="71">
        <v>138.64109000000002</v>
      </c>
      <c r="I17" s="56">
        <v>1369.34449</v>
      </c>
      <c r="J17" s="58">
        <v>-1474.3093000000001</v>
      </c>
      <c r="K17" s="59">
        <v>-624.79818</v>
      </c>
    </row>
    <row r="18" spans="1:11" x14ac:dyDescent="0.25">
      <c r="A18" s="37" t="s">
        <v>20</v>
      </c>
      <c r="B18" s="50">
        <v>0</v>
      </c>
      <c r="C18" s="48">
        <v>0</v>
      </c>
      <c r="D18" s="64">
        <v>0</v>
      </c>
      <c r="E18" s="48">
        <v>0</v>
      </c>
      <c r="F18" s="64">
        <v>0</v>
      </c>
      <c r="G18" s="64">
        <v>0</v>
      </c>
      <c r="H18" s="71">
        <v>0</v>
      </c>
      <c r="I18" s="56">
        <v>0</v>
      </c>
      <c r="J18" s="58">
        <v>0</v>
      </c>
      <c r="K18" s="59">
        <v>0</v>
      </c>
    </row>
    <row r="19" spans="1:11" x14ac:dyDescent="0.25">
      <c r="A19" s="37" t="s">
        <v>21</v>
      </c>
      <c r="B19" s="50">
        <v>1.0168200000000001</v>
      </c>
      <c r="C19" s="48">
        <v>0</v>
      </c>
      <c r="D19" s="64">
        <v>0</v>
      </c>
      <c r="E19" s="48">
        <v>0</v>
      </c>
      <c r="F19" s="64">
        <v>0</v>
      </c>
      <c r="G19" s="64">
        <v>0</v>
      </c>
      <c r="H19" s="71">
        <v>0</v>
      </c>
      <c r="I19" s="56">
        <v>0</v>
      </c>
      <c r="J19" s="83" t="s">
        <v>22</v>
      </c>
      <c r="K19" s="84" t="s">
        <v>22</v>
      </c>
    </row>
    <row r="20" spans="1:11" x14ac:dyDescent="0.25">
      <c r="A20" s="37" t="s">
        <v>23</v>
      </c>
      <c r="B20" s="50">
        <v>0</v>
      </c>
      <c r="C20" s="48">
        <v>0</v>
      </c>
      <c r="D20" s="64">
        <v>0</v>
      </c>
      <c r="E20" s="48">
        <v>0</v>
      </c>
      <c r="F20" s="64">
        <v>0</v>
      </c>
      <c r="G20" s="64">
        <v>0</v>
      </c>
      <c r="H20" s="71">
        <v>0</v>
      </c>
      <c r="I20" s="56">
        <v>0</v>
      </c>
      <c r="J20" s="58">
        <v>0</v>
      </c>
      <c r="K20" s="59">
        <v>0</v>
      </c>
    </row>
    <row r="21" spans="1:11" x14ac:dyDescent="0.25">
      <c r="A21" s="37" t="s">
        <v>24</v>
      </c>
      <c r="B21" s="50">
        <v>15.98869</v>
      </c>
      <c r="C21" s="48">
        <v>44.325609999999998</v>
      </c>
      <c r="D21" s="64">
        <v>0</v>
      </c>
      <c r="E21" s="48">
        <v>0</v>
      </c>
      <c r="F21" s="64">
        <v>5.0740100000000004</v>
      </c>
      <c r="G21" s="64">
        <v>10.44375</v>
      </c>
      <c r="H21" s="71">
        <v>5.0740100000000004</v>
      </c>
      <c r="I21" s="56">
        <v>10.44375</v>
      </c>
      <c r="J21" s="134">
        <v>-10.914680000000001</v>
      </c>
      <c r="K21" s="60">
        <v>-33.881859999999996</v>
      </c>
    </row>
    <row r="22" spans="1:11" ht="15.75" thickBot="1" x14ac:dyDescent="0.3">
      <c r="A22" s="3" t="s">
        <v>25</v>
      </c>
      <c r="B22" s="115">
        <v>27004.210369999997</v>
      </c>
      <c r="C22" s="66">
        <v>28313.44857</v>
      </c>
      <c r="D22" s="67">
        <v>36943.400510000007</v>
      </c>
      <c r="E22" s="115">
        <v>33401.358340000006</v>
      </c>
      <c r="F22" s="67">
        <v>797.9078300000001</v>
      </c>
      <c r="G22" s="115">
        <v>373.90769</v>
      </c>
      <c r="H22" s="115">
        <v>37741.308339999996</v>
      </c>
      <c r="I22" s="66">
        <v>33775.266029999999</v>
      </c>
      <c r="J22" s="61">
        <v>10738.114790000005</v>
      </c>
      <c r="K22" s="61">
        <v>5461.8174600000002</v>
      </c>
    </row>
    <row r="23" spans="1:11" ht="15.75" thickTop="1" x14ac:dyDescent="0.25">
      <c r="A23" s="1" t="s">
        <v>26</v>
      </c>
    </row>
    <row r="24" spans="1:11" x14ac:dyDescent="0.25">
      <c r="A24" s="1" t="s">
        <v>27</v>
      </c>
      <c r="B24" s="20"/>
      <c r="C24" s="20"/>
      <c r="D24" s="20"/>
      <c r="E24" s="20"/>
      <c r="F24" s="20"/>
      <c r="G24" s="20"/>
      <c r="H24" s="20"/>
      <c r="I24" s="20"/>
    </row>
    <row r="25" spans="1:11" x14ac:dyDescent="0.25">
      <c r="A25" s="1" t="s">
        <v>28</v>
      </c>
      <c r="E25" s="4"/>
    </row>
    <row r="27" spans="1:11" x14ac:dyDescent="0.25">
      <c r="D27" s="165"/>
    </row>
    <row r="28" spans="1:11" x14ac:dyDescent="0.25">
      <c r="B28" s="117"/>
      <c r="C28" s="117"/>
      <c r="D28" s="117"/>
      <c r="E28" s="117"/>
      <c r="F28" s="117"/>
      <c r="G28" s="117"/>
      <c r="H28" s="117"/>
      <c r="I28" s="117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workbookViewId="0">
      <selection activeCell="H15" sqref="H15"/>
    </sheetView>
  </sheetViews>
  <sheetFormatPr defaultRowHeight="15" x14ac:dyDescent="0.25"/>
  <cols>
    <col min="1" max="1" width="26" customWidth="1"/>
    <col min="2" max="2" width="14.28515625" bestFit="1" customWidth="1"/>
    <col min="3" max="4" width="13.28515625" bestFit="1" customWidth="1"/>
    <col min="5" max="5" width="14.28515625" bestFit="1" customWidth="1"/>
    <col min="6" max="7" width="11.5703125" bestFit="1" customWidth="1"/>
    <col min="8" max="8" width="13.28515625" bestFit="1" customWidth="1"/>
    <col min="9" max="9" width="14.28515625" bestFit="1" customWidth="1"/>
  </cols>
  <sheetData>
    <row r="1" spans="1:9" x14ac:dyDescent="0.25">
      <c r="A1" s="230" t="s">
        <v>149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150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156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8" t="s">
        <v>3</v>
      </c>
    </row>
    <row r="5" spans="1:9" x14ac:dyDescent="0.25">
      <c r="A5" s="231" t="s">
        <v>4</v>
      </c>
      <c r="B5" s="231" t="s">
        <v>5</v>
      </c>
      <c r="C5" s="231"/>
      <c r="D5" s="231" t="s">
        <v>6</v>
      </c>
      <c r="E5" s="231"/>
      <c r="F5" s="231"/>
      <c r="G5" s="231"/>
      <c r="H5" s="231"/>
      <c r="I5" s="231"/>
    </row>
    <row r="6" spans="1:9" x14ac:dyDescent="0.25">
      <c r="A6" s="231"/>
      <c r="B6" s="231"/>
      <c r="C6" s="231"/>
      <c r="D6" s="231" t="s">
        <v>8</v>
      </c>
      <c r="E6" s="231"/>
      <c r="F6" s="231" t="s">
        <v>9</v>
      </c>
      <c r="G6" s="231"/>
      <c r="H6" s="236" t="s">
        <v>10</v>
      </c>
      <c r="I6" s="237"/>
    </row>
    <row r="7" spans="1:9" x14ac:dyDescent="0.25">
      <c r="A7" s="5"/>
      <c r="B7" s="13" t="s">
        <v>155</v>
      </c>
      <c r="C7" s="32" t="s">
        <v>155</v>
      </c>
      <c r="D7" s="13" t="s">
        <v>155</v>
      </c>
      <c r="E7" s="32" t="s">
        <v>155</v>
      </c>
      <c r="F7" s="13" t="s">
        <v>155</v>
      </c>
      <c r="G7" s="32" t="s">
        <v>155</v>
      </c>
      <c r="H7" s="13" t="s">
        <v>155</v>
      </c>
      <c r="I7" s="32" t="s">
        <v>155</v>
      </c>
    </row>
    <row r="8" spans="1:9" x14ac:dyDescent="0.25">
      <c r="A8" s="46"/>
      <c r="B8" s="34">
        <v>2025</v>
      </c>
      <c r="C8" s="35">
        <v>2024</v>
      </c>
      <c r="D8" s="34">
        <v>2025</v>
      </c>
      <c r="E8" s="35">
        <v>2024</v>
      </c>
      <c r="F8" s="34">
        <v>2025</v>
      </c>
      <c r="G8" s="35">
        <v>2024</v>
      </c>
      <c r="H8" s="34">
        <v>2025</v>
      </c>
      <c r="I8" s="35">
        <v>2024</v>
      </c>
    </row>
    <row r="9" spans="1:9" x14ac:dyDescent="0.25">
      <c r="A9" s="25" t="s">
        <v>48</v>
      </c>
      <c r="B9" s="49">
        <v>0</v>
      </c>
      <c r="C9" s="48">
        <v>0.30829000000000001</v>
      </c>
      <c r="D9" s="57">
        <v>1196.5031399999998</v>
      </c>
      <c r="E9" s="56">
        <v>1689.7643400000002</v>
      </c>
      <c r="F9" s="50">
        <v>0</v>
      </c>
      <c r="G9" s="50">
        <v>0</v>
      </c>
      <c r="H9" s="49">
        <v>1196.5031399999998</v>
      </c>
      <c r="I9" s="48">
        <v>1689.7643400000002</v>
      </c>
    </row>
    <row r="10" spans="1:9" x14ac:dyDescent="0.25">
      <c r="A10" s="25" t="s">
        <v>49</v>
      </c>
      <c r="B10" s="49">
        <v>1013.3593</v>
      </c>
      <c r="C10" s="48">
        <v>1626.6059599999999</v>
      </c>
      <c r="D10" s="57">
        <v>2918.85187</v>
      </c>
      <c r="E10" s="56">
        <v>3149.4199299999996</v>
      </c>
      <c r="F10" s="50">
        <v>2.0175000000000001</v>
      </c>
      <c r="G10" s="50">
        <v>2.15646</v>
      </c>
      <c r="H10" s="49">
        <v>2920.8693699999999</v>
      </c>
      <c r="I10" s="48">
        <v>3151.5763899999997</v>
      </c>
    </row>
    <row r="11" spans="1:9" x14ac:dyDescent="0.25">
      <c r="A11" s="25" t="s">
        <v>50</v>
      </c>
      <c r="B11" s="49">
        <v>0</v>
      </c>
      <c r="C11" s="48">
        <v>74.054059999999993</v>
      </c>
      <c r="D11" s="57">
        <v>1524.7828400000001</v>
      </c>
      <c r="E11" s="56">
        <v>1110.7880600000001</v>
      </c>
      <c r="F11" s="50">
        <v>18.017810000000001</v>
      </c>
      <c r="G11" s="50">
        <v>0</v>
      </c>
      <c r="H11" s="49">
        <v>1542.8006500000001</v>
      </c>
      <c r="I11" s="48">
        <v>1110.7880600000001</v>
      </c>
    </row>
    <row r="12" spans="1:9" x14ac:dyDescent="0.25">
      <c r="A12" s="25" t="s">
        <v>51</v>
      </c>
      <c r="B12" s="49">
        <v>2562.12093</v>
      </c>
      <c r="C12" s="48">
        <v>2234.5212200000001</v>
      </c>
      <c r="D12" s="57">
        <v>555.65296999999998</v>
      </c>
      <c r="E12" s="56">
        <v>727.70885999999996</v>
      </c>
      <c r="F12" s="50">
        <v>0</v>
      </c>
      <c r="G12" s="50">
        <v>2.068E-2</v>
      </c>
      <c r="H12" s="49">
        <v>555.65296999999998</v>
      </c>
      <c r="I12" s="48">
        <v>727.72953999999993</v>
      </c>
    </row>
    <row r="13" spans="1:9" x14ac:dyDescent="0.25">
      <c r="A13" s="25" t="s">
        <v>52</v>
      </c>
      <c r="B13" s="49">
        <v>140.42684</v>
      </c>
      <c r="C13" s="48">
        <v>205.80790999999999</v>
      </c>
      <c r="D13" s="57">
        <v>3306.4566299999997</v>
      </c>
      <c r="E13" s="56">
        <v>2965.9641200000001</v>
      </c>
      <c r="F13" s="50">
        <v>0</v>
      </c>
      <c r="G13" s="50">
        <v>3.4</v>
      </c>
      <c r="H13" s="49">
        <v>3306.4566299999997</v>
      </c>
      <c r="I13" s="48">
        <v>2969.3641200000002</v>
      </c>
    </row>
    <row r="14" spans="1:9" x14ac:dyDescent="0.25">
      <c r="A14" s="25" t="s">
        <v>53</v>
      </c>
      <c r="B14" s="49">
        <v>0</v>
      </c>
      <c r="C14" s="48">
        <v>0.94168000000000007</v>
      </c>
      <c r="D14" s="57">
        <v>0</v>
      </c>
      <c r="E14" s="56">
        <v>0</v>
      </c>
      <c r="F14" s="50">
        <v>0</v>
      </c>
      <c r="G14" s="50">
        <v>0</v>
      </c>
      <c r="H14" s="49">
        <v>0</v>
      </c>
      <c r="I14" s="48">
        <v>0</v>
      </c>
    </row>
    <row r="15" spans="1:9" x14ac:dyDescent="0.25">
      <c r="A15" s="25" t="s">
        <v>54</v>
      </c>
      <c r="B15" s="49">
        <v>3725.6440600000001</v>
      </c>
      <c r="C15" s="48">
        <v>3335.4181200000003</v>
      </c>
      <c r="D15" s="57">
        <v>12197.769490000001</v>
      </c>
      <c r="E15" s="56">
        <v>8740.9598100000003</v>
      </c>
      <c r="F15" s="50">
        <v>3.0565100000000003</v>
      </c>
      <c r="G15" s="50">
        <v>0</v>
      </c>
      <c r="H15" s="49">
        <v>12200.826000000001</v>
      </c>
      <c r="I15" s="48">
        <v>8740.9598100000003</v>
      </c>
    </row>
    <row r="16" spans="1:9" x14ac:dyDescent="0.25">
      <c r="A16" s="25" t="s">
        <v>151</v>
      </c>
      <c r="B16" s="49">
        <v>1270.0198600000001</v>
      </c>
      <c r="C16" s="48">
        <v>767.23874000000001</v>
      </c>
      <c r="D16" s="57">
        <v>549.00599999999997</v>
      </c>
      <c r="E16" s="56">
        <v>578.88026000000013</v>
      </c>
      <c r="F16" s="50">
        <v>0</v>
      </c>
      <c r="G16" s="50">
        <v>0</v>
      </c>
      <c r="H16" s="49">
        <v>549.00599999999997</v>
      </c>
      <c r="I16" s="48">
        <v>578.88026000000013</v>
      </c>
    </row>
    <row r="17" spans="1:9" x14ac:dyDescent="0.25">
      <c r="A17" s="25" t="s">
        <v>152</v>
      </c>
      <c r="B17" s="49">
        <v>2345.1769800000002</v>
      </c>
      <c r="C17" s="48">
        <v>2120.8516400000003</v>
      </c>
      <c r="D17" s="57">
        <v>1594.36646</v>
      </c>
      <c r="E17" s="56">
        <v>229.51325</v>
      </c>
      <c r="F17" s="50">
        <v>208.48080999999999</v>
      </c>
      <c r="G17" s="50">
        <v>363.28679999999991</v>
      </c>
      <c r="H17" s="49">
        <v>1802.84727</v>
      </c>
      <c r="I17" s="48">
        <v>592.80004999999994</v>
      </c>
    </row>
    <row r="18" spans="1:9" x14ac:dyDescent="0.25">
      <c r="A18" s="25" t="s">
        <v>57</v>
      </c>
      <c r="B18" s="49">
        <v>0.19012000000000001</v>
      </c>
      <c r="C18" s="48">
        <v>0.79544999999999999</v>
      </c>
      <c r="D18" s="57">
        <v>0</v>
      </c>
      <c r="E18" s="56">
        <v>0</v>
      </c>
      <c r="F18" s="50">
        <v>0</v>
      </c>
      <c r="G18" s="50">
        <v>0</v>
      </c>
      <c r="H18" s="49">
        <v>0</v>
      </c>
      <c r="I18" s="48">
        <v>0</v>
      </c>
    </row>
    <row r="19" spans="1:9" x14ac:dyDescent="0.25">
      <c r="A19" s="25" t="s">
        <v>153</v>
      </c>
      <c r="B19" s="49">
        <v>0</v>
      </c>
      <c r="C19" s="48">
        <v>385.70340999999996</v>
      </c>
      <c r="D19" s="57">
        <v>894.34600999999998</v>
      </c>
      <c r="E19" s="56">
        <v>3284.5682499999998</v>
      </c>
      <c r="F19" s="50">
        <v>0</v>
      </c>
      <c r="G19" s="50">
        <v>0</v>
      </c>
      <c r="H19" s="49">
        <v>894.34600999999998</v>
      </c>
      <c r="I19" s="48">
        <v>3284.5682499999998</v>
      </c>
    </row>
    <row r="20" spans="1:9" x14ac:dyDescent="0.25">
      <c r="A20" s="25" t="s">
        <v>59</v>
      </c>
      <c r="B20" s="49">
        <v>15947.272280000003</v>
      </c>
      <c r="C20" s="48">
        <v>17561.202089999999</v>
      </c>
      <c r="D20" s="57">
        <v>10372.032069999999</v>
      </c>
      <c r="E20" s="56">
        <v>9222.7746700000007</v>
      </c>
      <c r="F20" s="50">
        <v>566.33519999999999</v>
      </c>
      <c r="G20" s="50">
        <v>0</v>
      </c>
      <c r="H20" s="49">
        <v>10938.367269999999</v>
      </c>
      <c r="I20" s="48">
        <v>9222.7746700000007</v>
      </c>
    </row>
    <row r="21" spans="1:9" x14ac:dyDescent="0.25">
      <c r="A21" s="126" t="s">
        <v>60</v>
      </c>
      <c r="B21" s="49">
        <v>0</v>
      </c>
      <c r="C21" s="48">
        <v>0</v>
      </c>
      <c r="D21" s="57">
        <v>354.53455000000002</v>
      </c>
      <c r="E21" s="56">
        <v>146.20224999999999</v>
      </c>
      <c r="F21" s="50">
        <v>0</v>
      </c>
      <c r="G21" s="50">
        <v>5.0437500000000002</v>
      </c>
      <c r="H21" s="49">
        <v>354.53455000000002</v>
      </c>
      <c r="I21" s="48">
        <v>151.24599999999998</v>
      </c>
    </row>
    <row r="22" spans="1:9" x14ac:dyDescent="0.25">
      <c r="A22" s="127" t="s">
        <v>61</v>
      </c>
      <c r="B22" s="49">
        <v>0</v>
      </c>
      <c r="C22" s="48">
        <v>0</v>
      </c>
      <c r="D22" s="57">
        <v>1479.0984800000001</v>
      </c>
      <c r="E22" s="56">
        <v>1554.8145399999999</v>
      </c>
      <c r="F22" s="50">
        <v>0</v>
      </c>
      <c r="G22" s="50">
        <v>0</v>
      </c>
      <c r="H22" s="68">
        <v>1479.0984800000001</v>
      </c>
      <c r="I22" s="111">
        <v>1554.8145399999999</v>
      </c>
    </row>
    <row r="23" spans="1:9" ht="15.75" thickBot="1" x14ac:dyDescent="0.3">
      <c r="A23" s="118" t="s">
        <v>10</v>
      </c>
      <c r="B23" s="65">
        <v>27004.210370000001</v>
      </c>
      <c r="C23" s="115">
        <v>28313.44857</v>
      </c>
      <c r="D23" s="65">
        <v>36943.400509999999</v>
      </c>
      <c r="E23" s="115">
        <v>33401.358340000006</v>
      </c>
      <c r="F23" s="65">
        <v>797.90782999999999</v>
      </c>
      <c r="G23" s="115">
        <v>373.90768999999989</v>
      </c>
      <c r="H23" s="115">
        <v>37741.308339999996</v>
      </c>
      <c r="I23" s="66">
        <v>33775.266030000006</v>
      </c>
    </row>
    <row r="24" spans="1:9" ht="15.75" thickTop="1" x14ac:dyDescent="0.25">
      <c r="A24" s="1" t="s">
        <v>26</v>
      </c>
      <c r="B24" s="16"/>
      <c r="C24" s="16"/>
      <c r="D24" s="16"/>
      <c r="E24" s="16"/>
      <c r="F24" s="16"/>
      <c r="G24" s="16"/>
    </row>
    <row r="25" spans="1:9" x14ac:dyDescent="0.25">
      <c r="A25" s="1" t="s">
        <v>154</v>
      </c>
      <c r="B25" s="16"/>
      <c r="C25" s="16"/>
      <c r="D25" s="16"/>
      <c r="E25" s="16"/>
      <c r="F25" s="16"/>
      <c r="G25" s="16"/>
      <c r="H25" s="16"/>
      <c r="I25" s="16"/>
    </row>
    <row r="26" spans="1:9" x14ac:dyDescent="0.25">
      <c r="B26" s="62"/>
      <c r="C26" s="62"/>
      <c r="D26" s="62"/>
      <c r="E26" s="62"/>
      <c r="F26" s="62"/>
      <c r="G26" s="62"/>
      <c r="H26" s="62"/>
      <c r="I26" s="62"/>
    </row>
    <row r="27" spans="1:9" x14ac:dyDescent="0.25">
      <c r="B27" s="64"/>
      <c r="C27" s="64"/>
      <c r="D27" s="64"/>
      <c r="E27" s="64"/>
      <c r="F27" s="64"/>
      <c r="G27" s="64"/>
      <c r="H27" s="64"/>
      <c r="I27" s="64"/>
    </row>
    <row r="28" spans="1:9" x14ac:dyDescent="0.25">
      <c r="B28" s="64"/>
      <c r="C28" s="64"/>
      <c r="D28" s="64"/>
      <c r="E28" s="64"/>
      <c r="F28" s="64"/>
      <c r="G28" s="64"/>
      <c r="H28" s="64"/>
      <c r="I28" s="64"/>
    </row>
    <row r="29" spans="1:9" x14ac:dyDescent="0.25">
      <c r="B29" s="117"/>
      <c r="C29" s="117"/>
      <c r="D29" s="117"/>
      <c r="E29" s="117"/>
      <c r="F29" s="117"/>
      <c r="G29" s="117"/>
      <c r="H29" s="117"/>
      <c r="I29" s="117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37"/>
  <sheetViews>
    <sheetView topLeftCell="A2" zoomScaleNormal="100" workbookViewId="0">
      <selection activeCell="U12" sqref="A1:XFD1048576"/>
    </sheetView>
  </sheetViews>
  <sheetFormatPr defaultRowHeight="15" x14ac:dyDescent="0.25"/>
  <cols>
    <col min="1" max="1" width="24.7109375" bestFit="1" customWidth="1"/>
    <col min="2" max="2" width="12.140625" bestFit="1" customWidth="1"/>
    <col min="3" max="3" width="12.42578125" bestFit="1" customWidth="1"/>
    <col min="4" max="11" width="12.42578125" customWidth="1"/>
    <col min="12" max="13" width="10.85546875" bestFit="1" customWidth="1"/>
    <col min="14" max="15" width="11.5703125" bestFit="1" customWidth="1"/>
  </cols>
  <sheetData>
    <row r="1" spans="1:15" x14ac:dyDescent="0.25">
      <c r="A1" s="230" t="s">
        <v>157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5" x14ac:dyDescent="0.25">
      <c r="A2" s="230" t="s">
        <v>158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5" x14ac:dyDescent="0.25">
      <c r="O3" s="18" t="s">
        <v>3</v>
      </c>
    </row>
    <row r="4" spans="1:15" x14ac:dyDescent="0.25">
      <c r="A4" s="253" t="s">
        <v>159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5" x14ac:dyDescent="0.25">
      <c r="A5" s="12"/>
      <c r="B5" s="80" t="s">
        <v>160</v>
      </c>
      <c r="C5" s="80" t="s">
        <v>160</v>
      </c>
      <c r="D5" s="80" t="s">
        <v>160</v>
      </c>
      <c r="E5" s="80" t="s">
        <v>160</v>
      </c>
      <c r="F5" s="80" t="s">
        <v>160</v>
      </c>
      <c r="G5" s="80" t="s">
        <v>160</v>
      </c>
      <c r="H5" s="80" t="s">
        <v>160</v>
      </c>
      <c r="I5" s="80" t="s">
        <v>160</v>
      </c>
      <c r="J5" s="80" t="s">
        <v>160</v>
      </c>
      <c r="K5" s="80" t="s">
        <v>160</v>
      </c>
      <c r="L5" s="236" t="s">
        <v>64</v>
      </c>
      <c r="M5" s="242"/>
      <c r="N5" s="236" t="s">
        <v>89</v>
      </c>
      <c r="O5" s="237"/>
    </row>
    <row r="6" spans="1:15" x14ac:dyDescent="0.25">
      <c r="A6" s="15"/>
      <c r="B6" s="24">
        <v>2014</v>
      </c>
      <c r="C6" s="24">
        <v>2015</v>
      </c>
      <c r="D6" s="97">
        <v>2016</v>
      </c>
      <c r="E6" s="97">
        <v>2017</v>
      </c>
      <c r="F6" s="97">
        <v>2018</v>
      </c>
      <c r="G6" s="97">
        <v>2019</v>
      </c>
      <c r="H6" s="97">
        <v>2020</v>
      </c>
      <c r="I6" s="97">
        <v>2021</v>
      </c>
      <c r="J6" s="97">
        <v>2022</v>
      </c>
      <c r="K6" s="97">
        <v>2023</v>
      </c>
      <c r="L6" s="34">
        <v>2025</v>
      </c>
      <c r="M6" s="143">
        <v>2024</v>
      </c>
      <c r="N6" s="34">
        <v>2025</v>
      </c>
      <c r="O6" s="143">
        <v>2024</v>
      </c>
    </row>
    <row r="7" spans="1:15" x14ac:dyDescent="0.25">
      <c r="A7" s="8" t="s">
        <v>161</v>
      </c>
      <c r="B7" s="2"/>
      <c r="C7" s="2"/>
      <c r="D7" s="98"/>
      <c r="E7" s="98"/>
      <c r="F7" s="98"/>
      <c r="G7" s="98"/>
      <c r="H7" s="98"/>
      <c r="I7" s="98"/>
      <c r="J7" s="98"/>
      <c r="K7" s="98"/>
      <c r="L7" s="98"/>
      <c r="M7" s="98"/>
      <c r="N7" s="6"/>
      <c r="O7" s="114"/>
    </row>
    <row r="8" spans="1:15" x14ac:dyDescent="0.25">
      <c r="A8" s="6" t="s">
        <v>162</v>
      </c>
      <c r="B8" s="49">
        <v>196240.83806000004</v>
      </c>
      <c r="C8" s="49">
        <v>200072.14102000001</v>
      </c>
      <c r="D8" s="98">
        <v>206160.23540999999</v>
      </c>
      <c r="E8" s="98">
        <v>194176.52497</v>
      </c>
      <c r="F8" s="98">
        <v>202286.20810999995</v>
      </c>
      <c r="G8" s="142">
        <v>213879.05224000002</v>
      </c>
      <c r="H8" s="98">
        <v>231345.02662000002</v>
      </c>
      <c r="I8" s="98">
        <v>252686.79015999998</v>
      </c>
      <c r="J8" s="98">
        <v>275464.83944999997</v>
      </c>
      <c r="K8" s="98">
        <v>271007.60927999998</v>
      </c>
      <c r="L8" s="73">
        <v>0</v>
      </c>
      <c r="M8" s="73">
        <v>25825.566589999999</v>
      </c>
      <c r="N8" s="98">
        <v>111234.11868000001</v>
      </c>
      <c r="O8" s="149">
        <v>125954.09262000001</v>
      </c>
    </row>
    <row r="9" spans="1:15" x14ac:dyDescent="0.25">
      <c r="A9" s="6" t="s">
        <v>163</v>
      </c>
      <c r="B9" s="49">
        <v>16144.92287</v>
      </c>
      <c r="C9" s="49">
        <v>24285.541849999998</v>
      </c>
      <c r="D9" s="98">
        <v>19291.477310000002</v>
      </c>
      <c r="E9" s="98">
        <v>19566.927179999999</v>
      </c>
      <c r="F9" s="98">
        <v>15538.166399999998</v>
      </c>
      <c r="G9" s="98">
        <v>14887.251079999998</v>
      </c>
      <c r="H9" s="98">
        <v>7930.594149999999</v>
      </c>
      <c r="I9" s="98">
        <v>14211.45084</v>
      </c>
      <c r="J9" s="98">
        <v>21548.080100000003</v>
      </c>
      <c r="K9" s="98">
        <v>19191.999549999997</v>
      </c>
      <c r="L9" s="73">
        <v>0</v>
      </c>
      <c r="M9" s="73">
        <v>2231.0619900000002</v>
      </c>
      <c r="N9" s="98">
        <v>11393.315500000002</v>
      </c>
      <c r="O9" s="149">
        <v>11742.54543</v>
      </c>
    </row>
    <row r="10" spans="1:15" x14ac:dyDescent="0.25">
      <c r="A10" s="6" t="s">
        <v>164</v>
      </c>
      <c r="B10" s="49">
        <v>44459.602599999998</v>
      </c>
      <c r="C10" s="49">
        <v>53819.808269999994</v>
      </c>
      <c r="D10" s="98">
        <v>59646.54767</v>
      </c>
      <c r="E10" s="98">
        <v>56271.549940000004</v>
      </c>
      <c r="F10" s="98">
        <v>56476.08913</v>
      </c>
      <c r="G10" s="98">
        <v>60778.507310000008</v>
      </c>
      <c r="H10" s="98">
        <v>42276.694960000008</v>
      </c>
      <c r="I10" s="98">
        <v>57148.869049999994</v>
      </c>
      <c r="J10" s="98">
        <v>78675.766329999999</v>
      </c>
      <c r="K10" s="98">
        <v>75650.526769999997</v>
      </c>
      <c r="L10" s="73">
        <v>0</v>
      </c>
      <c r="M10" s="73">
        <v>6127.1317600000002</v>
      </c>
      <c r="N10" s="98">
        <v>23764.007939999996</v>
      </c>
      <c r="O10" s="149">
        <v>31955.715659999998</v>
      </c>
    </row>
    <row r="11" spans="1:15" x14ac:dyDescent="0.25">
      <c r="A11" s="6" t="s">
        <v>165</v>
      </c>
      <c r="B11" s="49">
        <v>52262.522950000006</v>
      </c>
      <c r="C11" s="49">
        <v>59225.810139999994</v>
      </c>
      <c r="D11" s="98">
        <v>70054.621009999988</v>
      </c>
      <c r="E11" s="98">
        <v>61863.310170000004</v>
      </c>
      <c r="F11" s="98">
        <v>55356.990980000002</v>
      </c>
      <c r="G11" s="98">
        <v>58775.42628</v>
      </c>
      <c r="H11" s="98">
        <v>49344.350109999999</v>
      </c>
      <c r="I11" s="98">
        <v>69458.021960000013</v>
      </c>
      <c r="J11" s="98">
        <v>88129.715089999998</v>
      </c>
      <c r="K11" s="98">
        <v>83566.92912999999</v>
      </c>
      <c r="L11" s="73">
        <v>0</v>
      </c>
      <c r="M11" s="73">
        <v>6487.3392000000003</v>
      </c>
      <c r="N11" s="98">
        <v>26728.112209999999</v>
      </c>
      <c r="O11" s="149">
        <v>33373.827550000002</v>
      </c>
    </row>
    <row r="12" spans="1:15" x14ac:dyDescent="0.25">
      <c r="A12" s="6" t="s">
        <v>166</v>
      </c>
      <c r="B12" s="49">
        <v>106878.86018</v>
      </c>
      <c r="C12" s="49">
        <v>111848.82524999999</v>
      </c>
      <c r="D12" s="98">
        <v>105221.55821999999</v>
      </c>
      <c r="E12" s="98">
        <v>112292.60452999998</v>
      </c>
      <c r="F12" s="98">
        <v>100161.96803</v>
      </c>
      <c r="G12" s="98">
        <v>99533.517559999993</v>
      </c>
      <c r="H12" s="98">
        <v>102219.44537999999</v>
      </c>
      <c r="I12" s="98">
        <v>111500.20022</v>
      </c>
      <c r="J12" s="98">
        <v>134581.11168999999</v>
      </c>
      <c r="K12" s="98">
        <v>124106.38752</v>
      </c>
      <c r="L12" s="73">
        <v>0</v>
      </c>
      <c r="M12" s="73">
        <v>12377.596579999999</v>
      </c>
      <c r="N12" s="98">
        <v>45734.752469999999</v>
      </c>
      <c r="O12" s="149">
        <v>56800.85686</v>
      </c>
    </row>
    <row r="13" spans="1:15" x14ac:dyDescent="0.25">
      <c r="A13" s="8" t="s">
        <v>167</v>
      </c>
      <c r="B13" s="49"/>
      <c r="C13" s="49">
        <v>0</v>
      </c>
      <c r="D13" s="98">
        <v>0</v>
      </c>
      <c r="E13" s="98">
        <v>0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73">
        <v>0</v>
      </c>
      <c r="M13" s="73">
        <v>0</v>
      </c>
      <c r="N13" s="98">
        <v>0</v>
      </c>
      <c r="O13" s="149">
        <v>0</v>
      </c>
    </row>
    <row r="14" spans="1:15" x14ac:dyDescent="0.25">
      <c r="A14" s="6" t="s">
        <v>168</v>
      </c>
      <c r="B14" s="49">
        <v>28029.370600000006</v>
      </c>
      <c r="C14" s="49">
        <v>28325.455109999995</v>
      </c>
      <c r="D14" s="98">
        <v>28074.390959999997</v>
      </c>
      <c r="E14" s="98">
        <v>26235.193310000002</v>
      </c>
      <c r="F14" s="98">
        <v>23659.874149999996</v>
      </c>
      <c r="G14" s="98">
        <v>26055.389489999998</v>
      </c>
      <c r="H14" s="98">
        <v>23379.337889999999</v>
      </c>
      <c r="I14" s="98">
        <v>24107.117439999995</v>
      </c>
      <c r="J14" s="98">
        <v>32531.77648</v>
      </c>
      <c r="K14" s="98">
        <v>28791.895489999999</v>
      </c>
      <c r="L14" s="73">
        <v>0</v>
      </c>
      <c r="M14" s="73">
        <v>4844.3079000000007</v>
      </c>
      <c r="N14" s="98">
        <v>13391.00375</v>
      </c>
      <c r="O14" s="149">
        <v>19173.783270000004</v>
      </c>
    </row>
    <row r="15" spans="1:15" x14ac:dyDescent="0.25">
      <c r="A15" s="6" t="s">
        <v>169</v>
      </c>
      <c r="B15" s="49">
        <v>190886.45339200005</v>
      </c>
      <c r="C15" s="49">
        <v>136155.70309899998</v>
      </c>
      <c r="D15" s="98">
        <v>117215.55665599999</v>
      </c>
      <c r="E15" s="98">
        <v>138222.14233700003</v>
      </c>
      <c r="F15" s="98">
        <v>177748.043191</v>
      </c>
      <c r="G15" s="98">
        <v>191999.11169399996</v>
      </c>
      <c r="H15" s="98">
        <v>101924.92757</v>
      </c>
      <c r="I15" s="98">
        <v>164680.50038799999</v>
      </c>
      <c r="J15" s="98">
        <v>277855.47021500004</v>
      </c>
      <c r="K15" s="98">
        <v>224848.66057600002</v>
      </c>
      <c r="L15" s="73">
        <v>0</v>
      </c>
      <c r="M15" s="73">
        <v>33445.360923</v>
      </c>
      <c r="N15" s="98">
        <v>85672.676139999996</v>
      </c>
      <c r="O15" s="149">
        <v>125151.50756900001</v>
      </c>
    </row>
    <row r="16" spans="1:15" x14ac:dyDescent="0.25">
      <c r="A16" s="6" t="s">
        <v>170</v>
      </c>
      <c r="B16" s="49">
        <v>89375.256900000008</v>
      </c>
      <c r="C16" s="49">
        <v>128560.52549</v>
      </c>
      <c r="D16" s="98">
        <v>127439.34248000001</v>
      </c>
      <c r="E16" s="98">
        <v>101905.75096999999</v>
      </c>
      <c r="F16" s="98">
        <v>100381.43902000001</v>
      </c>
      <c r="G16" s="98">
        <v>107838.32055000002</v>
      </c>
      <c r="H16" s="98">
        <v>96075.250599999999</v>
      </c>
      <c r="I16" s="98">
        <v>114538.14385000001</v>
      </c>
      <c r="J16" s="98">
        <v>150489.24614999999</v>
      </c>
      <c r="K16" s="98">
        <v>138457.81308000002</v>
      </c>
      <c r="L16" s="73">
        <v>0</v>
      </c>
      <c r="M16" s="73">
        <v>13710.588230000001</v>
      </c>
      <c r="N16" s="98">
        <v>58857.189330000001</v>
      </c>
      <c r="O16" s="149">
        <v>89499.600940000018</v>
      </c>
    </row>
    <row r="17" spans="1:15" x14ac:dyDescent="0.25">
      <c r="A17" s="6" t="s">
        <v>171</v>
      </c>
      <c r="B17" s="49">
        <v>393726.19579000003</v>
      </c>
      <c r="C17" s="49">
        <v>425584.46733299998</v>
      </c>
      <c r="D17" s="98">
        <v>427705.35384000005</v>
      </c>
      <c r="E17" s="98">
        <v>422884.06046999997</v>
      </c>
      <c r="F17" s="98">
        <v>429253.28115999995</v>
      </c>
      <c r="G17" s="98">
        <v>448800.03227999998</v>
      </c>
      <c r="H17" s="98">
        <v>384531.86793000007</v>
      </c>
      <c r="I17" s="98">
        <v>565885.56737000006</v>
      </c>
      <c r="J17" s="98">
        <v>685534.52497000003</v>
      </c>
      <c r="K17" s="98">
        <v>599505.12872000015</v>
      </c>
      <c r="L17" s="73">
        <v>0</v>
      </c>
      <c r="M17" s="73">
        <v>64897.157850000003</v>
      </c>
      <c r="N17" s="98">
        <v>219981.31235999998</v>
      </c>
      <c r="O17" s="149">
        <v>287553.29042999999</v>
      </c>
    </row>
    <row r="18" spans="1:15" x14ac:dyDescent="0.25">
      <c r="A18" s="8" t="s">
        <v>172</v>
      </c>
      <c r="B18" s="49"/>
      <c r="C18" s="49">
        <v>0</v>
      </c>
      <c r="D18" s="98"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73">
        <v>0</v>
      </c>
      <c r="M18" s="73">
        <v>0</v>
      </c>
      <c r="N18" s="98">
        <v>0</v>
      </c>
      <c r="O18" s="149">
        <v>0</v>
      </c>
    </row>
    <row r="19" spans="1:15" x14ac:dyDescent="0.25">
      <c r="A19" s="6" t="s">
        <v>173</v>
      </c>
      <c r="B19" s="49">
        <v>57183.142899999999</v>
      </c>
      <c r="C19" s="49">
        <v>58294.847269999991</v>
      </c>
      <c r="D19" s="98">
        <v>62883.88276</v>
      </c>
      <c r="E19" s="98">
        <v>44920.951669999995</v>
      </c>
      <c r="F19" s="98">
        <v>59738.224729999987</v>
      </c>
      <c r="G19" s="98">
        <v>52993.710049999994</v>
      </c>
      <c r="H19" s="98">
        <v>39337.084069999997</v>
      </c>
      <c r="I19" s="98">
        <v>43066.050820000011</v>
      </c>
      <c r="J19" s="98">
        <v>67443.760399999985</v>
      </c>
      <c r="K19" s="98">
        <v>77607.686230000007</v>
      </c>
      <c r="L19" s="73">
        <v>0</v>
      </c>
      <c r="M19" s="73">
        <v>7765.5916200000001</v>
      </c>
      <c r="N19" s="98">
        <v>27566.100780000001</v>
      </c>
      <c r="O19" s="149">
        <v>41883.234629999992</v>
      </c>
    </row>
    <row r="20" spans="1:15" x14ac:dyDescent="0.25">
      <c r="A20" s="6" t="s">
        <v>174</v>
      </c>
      <c r="B20" s="49">
        <v>161115.94738999999</v>
      </c>
      <c r="C20" s="49">
        <v>208001.49368000004</v>
      </c>
      <c r="D20" s="98">
        <v>210269.80723999997</v>
      </c>
      <c r="E20" s="98">
        <v>184391.79668</v>
      </c>
      <c r="F20" s="98">
        <v>190156.94456999993</v>
      </c>
      <c r="G20" s="98">
        <v>197328.48298</v>
      </c>
      <c r="H20" s="98">
        <v>165537.33769999997</v>
      </c>
      <c r="I20" s="98">
        <v>236486.88625000004</v>
      </c>
      <c r="J20" s="98">
        <v>286725.29774000001</v>
      </c>
      <c r="K20" s="98">
        <v>270205.35968000005</v>
      </c>
      <c r="L20" s="73">
        <v>0</v>
      </c>
      <c r="M20" s="73">
        <v>29159.551940000001</v>
      </c>
      <c r="N20" s="98">
        <v>112730.87656</v>
      </c>
      <c r="O20" s="149">
        <v>174655.54312000002</v>
      </c>
    </row>
    <row r="21" spans="1:15" x14ac:dyDescent="0.25">
      <c r="A21" s="8" t="s">
        <v>175</v>
      </c>
      <c r="B21" s="49"/>
      <c r="C21" s="49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73">
        <v>0</v>
      </c>
      <c r="M21" s="73">
        <v>0</v>
      </c>
      <c r="N21" s="98">
        <v>0</v>
      </c>
      <c r="O21" s="149">
        <v>0</v>
      </c>
    </row>
    <row r="22" spans="1:15" x14ac:dyDescent="0.25">
      <c r="A22" s="6" t="s">
        <v>176</v>
      </c>
      <c r="B22" s="49">
        <v>30772.703739999997</v>
      </c>
      <c r="C22" s="49">
        <v>32011.590929999998</v>
      </c>
      <c r="D22" s="98">
        <v>42320.505789999988</v>
      </c>
      <c r="E22" s="98">
        <v>31001.523410000002</v>
      </c>
      <c r="F22" s="98">
        <v>31548.505950000002</v>
      </c>
      <c r="G22" s="98">
        <v>30308.29867</v>
      </c>
      <c r="H22" s="98">
        <v>19464.467430000001</v>
      </c>
      <c r="I22" s="98">
        <v>21043.052950000005</v>
      </c>
      <c r="J22" s="98">
        <v>36934.960970000007</v>
      </c>
      <c r="K22" s="98">
        <v>38934.894589999996</v>
      </c>
      <c r="L22" s="73">
        <v>0</v>
      </c>
      <c r="M22" s="73">
        <v>3494.2371600000001</v>
      </c>
      <c r="N22" s="98">
        <v>17486.777610000001</v>
      </c>
      <c r="O22" s="149">
        <v>16912.680939999998</v>
      </c>
    </row>
    <row r="23" spans="1:15" x14ac:dyDescent="0.25">
      <c r="A23" s="6" t="s">
        <v>177</v>
      </c>
      <c r="B23" s="49">
        <v>103632.35143900001</v>
      </c>
      <c r="C23" s="49">
        <v>83747.273136000003</v>
      </c>
      <c r="D23" s="98">
        <v>69943.850868000009</v>
      </c>
      <c r="E23" s="98">
        <v>83161.893990000011</v>
      </c>
      <c r="F23" s="98">
        <v>103838.03556800001</v>
      </c>
      <c r="G23" s="98">
        <v>102149.705229</v>
      </c>
      <c r="H23" s="98">
        <v>58494.559109000002</v>
      </c>
      <c r="I23" s="98">
        <v>102995.01762299999</v>
      </c>
      <c r="J23" s="98">
        <v>170378.09262900002</v>
      </c>
      <c r="K23" s="98">
        <v>138026.18094700002</v>
      </c>
      <c r="L23" s="73">
        <v>0</v>
      </c>
      <c r="M23" s="73">
        <v>16074.846078999999</v>
      </c>
      <c r="N23" s="98">
        <v>42768.474354000005</v>
      </c>
      <c r="O23" s="149">
        <v>63344.740624999999</v>
      </c>
    </row>
    <row r="24" spans="1:15" x14ac:dyDescent="0.25">
      <c r="A24" s="6" t="s">
        <v>178</v>
      </c>
      <c r="B24" s="49">
        <v>115153.41984999999</v>
      </c>
      <c r="C24" s="49">
        <v>115828.01093999999</v>
      </c>
      <c r="D24" s="98">
        <v>45348.733919999991</v>
      </c>
      <c r="E24" s="98">
        <v>41113.186319999993</v>
      </c>
      <c r="F24" s="98">
        <v>38808.033940000008</v>
      </c>
      <c r="G24" s="98">
        <v>31868.956090000003</v>
      </c>
      <c r="H24" s="98">
        <v>30340.031420000007</v>
      </c>
      <c r="I24" s="98">
        <v>34828.48199</v>
      </c>
      <c r="J24" s="98">
        <v>47953.68475</v>
      </c>
      <c r="K24" s="98">
        <v>35026.451399999998</v>
      </c>
      <c r="L24" s="73">
        <v>0</v>
      </c>
      <c r="M24" s="73">
        <v>3205.5399000000002</v>
      </c>
      <c r="N24" s="98">
        <v>10958.260330000001</v>
      </c>
      <c r="O24" s="149">
        <v>14376.1957</v>
      </c>
    </row>
    <row r="25" spans="1:15" x14ac:dyDescent="0.25">
      <c r="A25" s="6" t="s">
        <v>179</v>
      </c>
      <c r="B25" s="49">
        <v>327084.58573999995</v>
      </c>
      <c r="C25" s="49">
        <v>317120.40213</v>
      </c>
      <c r="D25" s="98">
        <v>305484.31921000005</v>
      </c>
      <c r="E25" s="98">
        <v>307243.37514999998</v>
      </c>
      <c r="F25" s="98">
        <v>323993.86695999996</v>
      </c>
      <c r="G25" s="98">
        <v>329875.54960999999</v>
      </c>
      <c r="H25" s="98">
        <v>217747.62307</v>
      </c>
      <c r="I25" s="98">
        <v>302261.52108999999</v>
      </c>
      <c r="J25" s="98">
        <v>433402.20033999992</v>
      </c>
      <c r="K25" s="98">
        <v>338372.01162000006</v>
      </c>
      <c r="L25" s="73">
        <v>0</v>
      </c>
      <c r="M25" s="73">
        <v>20419.150130000005</v>
      </c>
      <c r="N25" s="98">
        <v>104424.99188999999</v>
      </c>
      <c r="O25" s="149">
        <v>139846.23361</v>
      </c>
    </row>
    <row r="26" spans="1:15" x14ac:dyDescent="0.25">
      <c r="A26" s="6" t="s">
        <v>180</v>
      </c>
      <c r="B26" s="49">
        <v>6511.8448000000008</v>
      </c>
      <c r="C26" s="49">
        <v>5039.4235099999996</v>
      </c>
      <c r="D26" s="98">
        <v>3918.5222199999998</v>
      </c>
      <c r="E26" s="98">
        <v>3512.9611900000009</v>
      </c>
      <c r="F26" s="98">
        <v>4082.0174299999999</v>
      </c>
      <c r="G26" s="98">
        <v>3169.6308929999996</v>
      </c>
      <c r="H26" s="98">
        <v>2165.47885</v>
      </c>
      <c r="I26" s="98">
        <v>3804.5464900000002</v>
      </c>
      <c r="J26" s="98">
        <v>3738.2453600000003</v>
      </c>
      <c r="K26" s="98">
        <v>2990.4463099999998</v>
      </c>
      <c r="L26" s="73">
        <v>0</v>
      </c>
      <c r="M26" s="73">
        <v>1062.5520200000001</v>
      </c>
      <c r="N26" s="98">
        <v>1139.3541200000002</v>
      </c>
      <c r="O26" s="149">
        <v>1727.6248799999998</v>
      </c>
    </row>
    <row r="27" spans="1:15" x14ac:dyDescent="0.25">
      <c r="A27" s="6" t="s">
        <v>181</v>
      </c>
      <c r="B27" s="49">
        <v>5339.3640700000014</v>
      </c>
      <c r="C27" s="49">
        <v>4571.4848900000006</v>
      </c>
      <c r="D27" s="98">
        <v>4553.3782899999987</v>
      </c>
      <c r="E27" s="98">
        <v>3005.2100399999995</v>
      </c>
      <c r="F27" s="98">
        <v>2452.3394199999993</v>
      </c>
      <c r="G27" s="98">
        <v>1567.5258199999998</v>
      </c>
      <c r="H27" s="98">
        <v>2081.01487</v>
      </c>
      <c r="I27" s="98">
        <v>2473.9238300000002</v>
      </c>
      <c r="J27" s="98">
        <v>3602.3222600000008</v>
      </c>
      <c r="K27" s="98">
        <v>3079.1341300000004</v>
      </c>
      <c r="L27" s="73">
        <v>0</v>
      </c>
      <c r="M27" s="73">
        <v>114.62775000000001</v>
      </c>
      <c r="N27" s="98">
        <v>487.94453999999996</v>
      </c>
      <c r="O27" s="149">
        <v>1549.0111200000001</v>
      </c>
    </row>
    <row r="28" spans="1:15" x14ac:dyDescent="0.25">
      <c r="A28" s="8" t="s">
        <v>182</v>
      </c>
      <c r="B28" s="77">
        <v>1924797.3832710006</v>
      </c>
      <c r="C28" s="74">
        <v>1992492.8040480001</v>
      </c>
      <c r="D28" s="99">
        <v>1905532.0838540001</v>
      </c>
      <c r="E28" s="99">
        <v>1831768.962327</v>
      </c>
      <c r="F28" s="99">
        <v>1915480.028739</v>
      </c>
      <c r="G28" s="99">
        <v>1971808.4678259999</v>
      </c>
      <c r="H28" s="99">
        <v>1574195.0917290002</v>
      </c>
      <c r="I28" s="99">
        <v>2121176.1423210003</v>
      </c>
      <c r="J28" s="125">
        <v>2794989.0949240001</v>
      </c>
      <c r="K28" s="125">
        <v>2469369.1150229997</v>
      </c>
      <c r="L28" s="75">
        <v>0</v>
      </c>
      <c r="M28" s="75">
        <v>251242.20762200002</v>
      </c>
      <c r="N28" s="125">
        <v>914319.26856400003</v>
      </c>
      <c r="O28" s="167">
        <v>1235500.4849540002</v>
      </c>
    </row>
    <row r="29" spans="1:15" x14ac:dyDescent="0.25">
      <c r="A29" s="8"/>
      <c r="B29" s="81"/>
      <c r="C29" s="81"/>
      <c r="D29" s="98"/>
      <c r="E29" s="98"/>
      <c r="F29" s="98"/>
      <c r="G29" s="98"/>
      <c r="H29" s="98"/>
      <c r="I29" s="98"/>
      <c r="J29" s="98"/>
      <c r="K29" s="98"/>
      <c r="L29" s="100"/>
      <c r="M29" s="8"/>
      <c r="N29" s="98"/>
      <c r="O29" s="149"/>
    </row>
    <row r="30" spans="1:15" x14ac:dyDescent="0.25">
      <c r="A30" s="8" t="s">
        <v>183</v>
      </c>
      <c r="B30" s="75">
        <v>716862.98412600008</v>
      </c>
      <c r="C30" s="76">
        <v>627952.19683300005</v>
      </c>
      <c r="D30" s="75">
        <v>492095.91574000003</v>
      </c>
      <c r="E30" s="75">
        <v>555169.90573200001</v>
      </c>
      <c r="F30" s="75">
        <v>481878.22059000004</v>
      </c>
      <c r="G30" s="75">
        <v>491802.45471700007</v>
      </c>
      <c r="H30" s="75">
        <v>425556.32705399999</v>
      </c>
      <c r="I30" s="75">
        <v>527218.59440699988</v>
      </c>
      <c r="J30" s="75">
        <v>589391.22684699995</v>
      </c>
      <c r="K30" s="75">
        <v>507675.19198900001</v>
      </c>
      <c r="L30" s="132">
        <v>54800.896369999995</v>
      </c>
      <c r="M30" s="132">
        <v>68797.407666999992</v>
      </c>
      <c r="N30" s="132">
        <v>155308.50462399999</v>
      </c>
      <c r="O30" s="132">
        <v>172744.300131</v>
      </c>
    </row>
    <row r="31" spans="1:15" x14ac:dyDescent="0.25">
      <c r="A31" s="8"/>
      <c r="B31" s="28"/>
      <c r="C31" s="17"/>
      <c r="D31" s="125"/>
      <c r="E31" s="125"/>
      <c r="F31" s="125"/>
      <c r="G31" s="125"/>
      <c r="H31" s="125"/>
      <c r="I31" s="125"/>
      <c r="J31" s="125"/>
      <c r="K31" s="125"/>
      <c r="L31" s="8"/>
      <c r="M31" s="8"/>
      <c r="N31" s="150"/>
      <c r="O31" s="151"/>
    </row>
    <row r="32" spans="1:15" x14ac:dyDescent="0.25">
      <c r="A32" s="9" t="s">
        <v>184</v>
      </c>
      <c r="B32" s="78">
        <v>-902324.91461500048</v>
      </c>
      <c r="C32" s="78">
        <v>-1068714.1374049999</v>
      </c>
      <c r="D32" s="101">
        <v>-1134254.393164</v>
      </c>
      <c r="E32" s="101">
        <v>-1008073.1331249999</v>
      </c>
      <c r="F32" s="101">
        <v>-1134777.5778589998</v>
      </c>
      <c r="G32" s="101">
        <v>-1170139.0887189999</v>
      </c>
      <c r="H32" s="101">
        <v>-947607.50302500022</v>
      </c>
      <c r="I32" s="101">
        <v>-1314385.0638340006</v>
      </c>
      <c r="J32" s="101">
        <v>-1805669.9570170001</v>
      </c>
      <c r="K32" s="101">
        <v>-1652434.1187739996</v>
      </c>
      <c r="L32" s="101">
        <v>51662.702089999992</v>
      </c>
      <c r="M32" s="101">
        <v>-165536.39034500002</v>
      </c>
      <c r="N32" s="78">
        <v>-664105.26395000005</v>
      </c>
      <c r="O32" s="101">
        <v>-933524.09538300021</v>
      </c>
    </row>
    <row r="33" spans="1:13" x14ac:dyDescent="0.25">
      <c r="A33" s="1" t="s">
        <v>26</v>
      </c>
    </row>
    <row r="34" spans="1:13" x14ac:dyDescent="0.25">
      <c r="A34" s="1" t="s">
        <v>27</v>
      </c>
    </row>
    <row r="35" spans="1:13" x14ac:dyDescent="0.25">
      <c r="A35" s="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7" spans="1:13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</sheetData>
  <mergeCells count="5">
    <mergeCell ref="L5:M5"/>
    <mergeCell ref="A2:M2"/>
    <mergeCell ref="A1:M1"/>
    <mergeCell ref="N5:O5"/>
    <mergeCell ref="A4:O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M36"/>
  <sheetViews>
    <sheetView topLeftCell="U1" workbookViewId="0">
      <selection activeCell="Y20" sqref="Y20"/>
    </sheetView>
  </sheetViews>
  <sheetFormatPr defaultRowHeight="15" x14ac:dyDescent="0.25"/>
  <cols>
    <col min="1" max="1" width="28.42578125" customWidth="1"/>
    <col min="2" max="4" width="11.5703125" bestFit="1" customWidth="1"/>
    <col min="5" max="5" width="10.85546875" bestFit="1" customWidth="1"/>
    <col min="6" max="8" width="11.5703125" bestFit="1" customWidth="1"/>
    <col min="9" max="9" width="10.85546875" bestFit="1" customWidth="1"/>
    <col min="10" max="11" width="11.5703125" bestFit="1" customWidth="1"/>
    <col min="12" max="12" width="11.5703125" customWidth="1"/>
    <col min="13" max="13" width="10.85546875" bestFit="1" customWidth="1"/>
    <col min="14" max="17" width="11.5703125" bestFit="1" customWidth="1"/>
    <col min="18" max="25" width="11.5703125" customWidth="1"/>
    <col min="26" max="30" width="12.28515625" bestFit="1" customWidth="1"/>
    <col min="31" max="35" width="12.28515625" customWidth="1"/>
    <col min="36" max="39" width="12.28515625" bestFit="1" customWidth="1"/>
  </cols>
  <sheetData>
    <row r="1" spans="1:39" x14ac:dyDescent="0.25">
      <c r="A1" s="230" t="s">
        <v>185</v>
      </c>
      <c r="B1" s="230"/>
      <c r="C1" s="230"/>
      <c r="D1" s="230"/>
      <c r="E1" s="230"/>
      <c r="F1" s="230"/>
      <c r="G1" s="230"/>
      <c r="H1" s="230"/>
      <c r="I1" s="230"/>
      <c r="J1" s="230"/>
    </row>
    <row r="2" spans="1:39" x14ac:dyDescent="0.25">
      <c r="A2" s="230" t="s">
        <v>186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39" x14ac:dyDescent="0.25">
      <c r="A3" s="13"/>
      <c r="D3" s="18"/>
      <c r="F3" s="18"/>
      <c r="G3" s="18"/>
      <c r="K3" s="18"/>
      <c r="R3" s="18"/>
      <c r="S3" s="18"/>
      <c r="T3" s="18"/>
      <c r="U3" s="18"/>
      <c r="V3" s="18"/>
      <c r="W3" s="18"/>
      <c r="X3" s="18"/>
      <c r="AC3" s="18"/>
      <c r="AE3" s="18"/>
      <c r="AF3" s="18"/>
      <c r="AG3" s="18"/>
      <c r="AH3" s="18"/>
      <c r="AM3" s="18" t="s">
        <v>3</v>
      </c>
    </row>
    <row r="4" spans="1:39" x14ac:dyDescent="0.25">
      <c r="A4" s="253" t="s">
        <v>159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</row>
    <row r="5" spans="1:39" x14ac:dyDescent="0.25">
      <c r="A5" s="255"/>
      <c r="B5" s="245" t="s">
        <v>187</v>
      </c>
      <c r="C5" s="245" t="s">
        <v>188</v>
      </c>
      <c r="D5" s="245" t="s">
        <v>189</v>
      </c>
      <c r="E5" s="257" t="s">
        <v>190</v>
      </c>
      <c r="F5" s="245" t="s">
        <v>187</v>
      </c>
      <c r="G5" s="245" t="s">
        <v>188</v>
      </c>
      <c r="H5" s="245" t="s">
        <v>189</v>
      </c>
      <c r="I5" s="245" t="s">
        <v>190</v>
      </c>
      <c r="J5" s="245" t="s">
        <v>187</v>
      </c>
      <c r="K5" s="245" t="s">
        <v>188</v>
      </c>
      <c r="L5" s="245" t="s">
        <v>189</v>
      </c>
      <c r="M5" s="245" t="s">
        <v>190</v>
      </c>
      <c r="N5" s="245" t="s">
        <v>187</v>
      </c>
      <c r="O5" s="245" t="s">
        <v>188</v>
      </c>
      <c r="P5" s="245" t="s">
        <v>189</v>
      </c>
      <c r="Q5" s="245" t="s">
        <v>190</v>
      </c>
      <c r="R5" s="245" t="s">
        <v>187</v>
      </c>
      <c r="S5" s="245" t="s">
        <v>188</v>
      </c>
      <c r="T5" s="245" t="s">
        <v>189</v>
      </c>
      <c r="U5" s="245" t="s">
        <v>190</v>
      </c>
      <c r="V5" s="245" t="s">
        <v>187</v>
      </c>
      <c r="W5" s="245" t="s">
        <v>188</v>
      </c>
      <c r="X5" s="245" t="s">
        <v>189</v>
      </c>
      <c r="Y5" s="245" t="s">
        <v>190</v>
      </c>
      <c r="Z5" s="245" t="s">
        <v>187</v>
      </c>
      <c r="AA5" s="245" t="s">
        <v>188</v>
      </c>
      <c r="AB5" s="245" t="s">
        <v>189</v>
      </c>
      <c r="AC5" s="245" t="s">
        <v>190</v>
      </c>
      <c r="AD5" s="245" t="s">
        <v>187</v>
      </c>
      <c r="AE5" s="245" t="s">
        <v>188</v>
      </c>
      <c r="AF5" s="245" t="s">
        <v>189</v>
      </c>
      <c r="AG5" s="245" t="s">
        <v>190</v>
      </c>
      <c r="AH5" s="245" t="s">
        <v>187</v>
      </c>
      <c r="AI5" s="245" t="s">
        <v>188</v>
      </c>
      <c r="AJ5" s="245" t="s">
        <v>189</v>
      </c>
      <c r="AK5" s="245" t="s">
        <v>190</v>
      </c>
      <c r="AL5" s="245" t="s">
        <v>187</v>
      </c>
      <c r="AM5" s="245" t="s">
        <v>188</v>
      </c>
    </row>
    <row r="6" spans="1:39" x14ac:dyDescent="0.25">
      <c r="A6" s="256"/>
      <c r="B6" s="245"/>
      <c r="C6" s="245"/>
      <c r="D6" s="245"/>
      <c r="E6" s="257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</row>
    <row r="7" spans="1:39" x14ac:dyDescent="0.25">
      <c r="A7" s="8"/>
      <c r="B7" s="128">
        <v>2016</v>
      </c>
      <c r="C7" s="128">
        <v>2016</v>
      </c>
      <c r="D7" s="128">
        <v>2016</v>
      </c>
      <c r="E7" s="131">
        <v>2016</v>
      </c>
      <c r="F7" s="128">
        <v>2017</v>
      </c>
      <c r="G7" s="128">
        <v>2017</v>
      </c>
      <c r="H7" s="128">
        <v>2017</v>
      </c>
      <c r="I7" s="128">
        <v>2017</v>
      </c>
      <c r="J7" s="128">
        <v>2018</v>
      </c>
      <c r="K7" s="128">
        <v>2018</v>
      </c>
      <c r="L7" s="128">
        <v>2018</v>
      </c>
      <c r="M7" s="128">
        <v>2018</v>
      </c>
      <c r="N7" s="128">
        <v>2019</v>
      </c>
      <c r="O7" s="128">
        <v>2019</v>
      </c>
      <c r="P7" s="128">
        <v>2019</v>
      </c>
      <c r="Q7" s="128">
        <v>2019</v>
      </c>
      <c r="R7" s="128">
        <v>2020</v>
      </c>
      <c r="S7" s="128">
        <v>2020</v>
      </c>
      <c r="T7" s="128">
        <v>2020</v>
      </c>
      <c r="U7" s="128">
        <v>2020</v>
      </c>
      <c r="V7" s="128">
        <v>2021</v>
      </c>
      <c r="W7" s="128">
        <v>2021</v>
      </c>
      <c r="X7" s="128">
        <v>2021</v>
      </c>
      <c r="Y7" s="128">
        <v>2021</v>
      </c>
      <c r="Z7" s="128">
        <v>2022</v>
      </c>
      <c r="AA7" s="128">
        <v>2022</v>
      </c>
      <c r="AB7" s="128">
        <v>2022</v>
      </c>
      <c r="AC7" s="128">
        <v>2022</v>
      </c>
      <c r="AD7" s="128">
        <v>2023</v>
      </c>
      <c r="AE7" s="128">
        <v>2023</v>
      </c>
      <c r="AF7" s="128">
        <v>2023</v>
      </c>
      <c r="AG7" s="128">
        <v>2023</v>
      </c>
      <c r="AH7" s="128">
        <v>2024</v>
      </c>
      <c r="AI7" s="128">
        <v>2024</v>
      </c>
      <c r="AJ7" s="128">
        <v>2024</v>
      </c>
      <c r="AK7" s="128">
        <v>2024</v>
      </c>
      <c r="AL7" s="128">
        <v>2025</v>
      </c>
      <c r="AM7" s="128">
        <v>2025</v>
      </c>
    </row>
    <row r="8" spans="1:39" x14ac:dyDescent="0.25">
      <c r="A8" s="8" t="s">
        <v>161</v>
      </c>
      <c r="B8" s="6"/>
      <c r="C8" s="6"/>
      <c r="D8" s="6"/>
      <c r="E8" s="12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x14ac:dyDescent="0.25">
      <c r="A9" s="6" t="s">
        <v>191</v>
      </c>
      <c r="B9" s="73">
        <v>48762.265579999999</v>
      </c>
      <c r="C9" s="73">
        <v>52334.1175</v>
      </c>
      <c r="D9" s="73">
        <v>52892.908750000002</v>
      </c>
      <c r="E9" s="49">
        <v>52170.943579999999</v>
      </c>
      <c r="F9" s="98">
        <v>45351.150249999999</v>
      </c>
      <c r="G9" s="98">
        <v>51879.526079999996</v>
      </c>
      <c r="H9" s="98">
        <v>43474.434890000004</v>
      </c>
      <c r="I9" s="98">
        <v>53471.413749999992</v>
      </c>
      <c r="J9" s="98">
        <v>44695.24525</v>
      </c>
      <c r="K9" s="98">
        <v>52804.49295</v>
      </c>
      <c r="L9" s="98">
        <v>50982.235000000001</v>
      </c>
      <c r="M9" s="98">
        <v>53804.234909999999</v>
      </c>
      <c r="N9" s="98">
        <v>47756.106850000004</v>
      </c>
      <c r="O9" s="98">
        <v>54500.242800000007</v>
      </c>
      <c r="P9" s="98">
        <v>53715.591220000002</v>
      </c>
      <c r="Q9" s="98">
        <v>57907.111370000006</v>
      </c>
      <c r="R9" s="98">
        <v>54761.18507</v>
      </c>
      <c r="S9" s="98">
        <v>51343.301039999998</v>
      </c>
      <c r="T9" s="145">
        <v>56936.67884</v>
      </c>
      <c r="U9" s="98">
        <v>68303.861669999998</v>
      </c>
      <c r="V9" s="98">
        <v>64258.534379999997</v>
      </c>
      <c r="W9" s="98">
        <v>72455.847909999997</v>
      </c>
      <c r="X9" s="2">
        <v>56786.031950000004</v>
      </c>
      <c r="Y9" s="98">
        <v>59186.375919999999</v>
      </c>
      <c r="Z9" s="142">
        <v>62004.50088</v>
      </c>
      <c r="AA9" s="142">
        <v>68950.797250000003</v>
      </c>
      <c r="AB9" s="142">
        <v>65964.148990000002</v>
      </c>
      <c r="AC9" s="142">
        <v>78545.392330000002</v>
      </c>
      <c r="AD9" s="142">
        <v>71345.979069999987</v>
      </c>
      <c r="AE9" s="142">
        <v>77521.623090000008</v>
      </c>
      <c r="AF9" s="142">
        <v>69515.473859999998</v>
      </c>
      <c r="AG9" s="142">
        <v>73915.466400000005</v>
      </c>
      <c r="AH9" s="142">
        <v>71455.471579999998</v>
      </c>
      <c r="AI9" s="142">
        <v>85449.330140000005</v>
      </c>
      <c r="AJ9" s="142">
        <v>75673.969590000008</v>
      </c>
      <c r="AK9" s="142">
        <v>81685.5677</v>
      </c>
      <c r="AL9" s="142">
        <v>90279.964200000002</v>
      </c>
      <c r="AM9" s="142">
        <v>20954.154480000001</v>
      </c>
    </row>
    <row r="10" spans="1:39" x14ac:dyDescent="0.25">
      <c r="A10" s="6" t="s">
        <v>192</v>
      </c>
      <c r="B10" s="73">
        <v>3896.6399300000003</v>
      </c>
      <c r="C10" s="73">
        <v>4694.20748</v>
      </c>
      <c r="D10" s="73">
        <v>5529.9570400000002</v>
      </c>
      <c r="E10" s="49">
        <v>5170.6728599999997</v>
      </c>
      <c r="F10" s="98">
        <v>3547.7959800000003</v>
      </c>
      <c r="G10" s="98">
        <v>4316.3157499999998</v>
      </c>
      <c r="H10" s="98">
        <v>2689.2722300000005</v>
      </c>
      <c r="I10" s="98">
        <v>9013.5432200000014</v>
      </c>
      <c r="J10" s="98">
        <v>4052.52468</v>
      </c>
      <c r="K10" s="98">
        <v>3746.9919199999999</v>
      </c>
      <c r="L10" s="98">
        <v>4944.7302199999995</v>
      </c>
      <c r="M10" s="98">
        <v>2793.9195800000002</v>
      </c>
      <c r="N10" s="98">
        <v>3370.0130899999999</v>
      </c>
      <c r="O10" s="98">
        <v>3075.5935499999996</v>
      </c>
      <c r="P10" s="98">
        <v>3099.0689299999999</v>
      </c>
      <c r="Q10" s="98">
        <v>5342.5755099999997</v>
      </c>
      <c r="R10" s="98">
        <v>2822.7149299999996</v>
      </c>
      <c r="S10" s="98">
        <v>2116.1705299999999</v>
      </c>
      <c r="T10" s="145">
        <v>1191.8131600000002</v>
      </c>
      <c r="U10" s="98">
        <v>1799.89553</v>
      </c>
      <c r="V10" s="98">
        <v>2754.5980099999997</v>
      </c>
      <c r="W10" s="98">
        <v>3659.06873</v>
      </c>
      <c r="X10" s="2">
        <v>2678.8577999999998</v>
      </c>
      <c r="Y10" s="98">
        <v>5118.926300000001</v>
      </c>
      <c r="Z10" s="142">
        <v>5497.9580500000011</v>
      </c>
      <c r="AA10" s="142">
        <v>5899.2989900000002</v>
      </c>
      <c r="AB10" s="142">
        <v>4831.5515400000004</v>
      </c>
      <c r="AC10" s="142">
        <v>5319.2715199999993</v>
      </c>
      <c r="AD10" s="142">
        <v>5667.4544699999997</v>
      </c>
      <c r="AE10" s="142">
        <v>3688.5273899999997</v>
      </c>
      <c r="AF10" s="142">
        <v>5369.5067099999997</v>
      </c>
      <c r="AG10" s="142">
        <v>6945.1476500000008</v>
      </c>
      <c r="AH10" s="142">
        <v>7025.0490199999995</v>
      </c>
      <c r="AI10" s="142">
        <v>11056.346810000001</v>
      </c>
      <c r="AJ10" s="142">
        <v>8393.7512199999983</v>
      </c>
      <c r="AK10" s="142">
        <v>8381.5813400000006</v>
      </c>
      <c r="AL10" s="142">
        <v>9620.0327800000014</v>
      </c>
      <c r="AM10" s="142">
        <v>1773.2827199999999</v>
      </c>
    </row>
    <row r="11" spans="1:39" x14ac:dyDescent="0.25">
      <c r="A11" s="6" t="s">
        <v>193</v>
      </c>
      <c r="B11" s="73">
        <v>12078.350560000001</v>
      </c>
      <c r="C11" s="73">
        <v>14961.851190000001</v>
      </c>
      <c r="D11" s="73">
        <v>15841.77975</v>
      </c>
      <c r="E11" s="49">
        <v>16764.566170000002</v>
      </c>
      <c r="F11" s="98">
        <v>11857.744309999998</v>
      </c>
      <c r="G11" s="98">
        <v>11784.9946</v>
      </c>
      <c r="H11" s="98">
        <v>14458.287370000002</v>
      </c>
      <c r="I11" s="98">
        <v>18170.523659999999</v>
      </c>
      <c r="J11" s="98">
        <v>13432.832339999999</v>
      </c>
      <c r="K11" s="98">
        <v>14186.292589999999</v>
      </c>
      <c r="L11" s="98">
        <v>13307.624620000001</v>
      </c>
      <c r="M11" s="98">
        <v>15549.339579999998</v>
      </c>
      <c r="N11" s="98">
        <v>11542.06601</v>
      </c>
      <c r="O11" s="98">
        <v>12843.552</v>
      </c>
      <c r="P11" s="98">
        <v>16719.195030000003</v>
      </c>
      <c r="Q11" s="98">
        <v>19673.69427</v>
      </c>
      <c r="R11" s="98">
        <v>12228.612859999999</v>
      </c>
      <c r="S11" s="98">
        <v>7273.6871700000002</v>
      </c>
      <c r="T11" s="145">
        <v>8835.2270100000005</v>
      </c>
      <c r="U11" s="98">
        <v>13939.167919999998</v>
      </c>
      <c r="V11" s="98">
        <v>12752.64575</v>
      </c>
      <c r="W11" s="98">
        <v>11716.048260000001</v>
      </c>
      <c r="X11" s="2">
        <v>12712.909509999999</v>
      </c>
      <c r="Y11" s="98">
        <v>19967.265530000001</v>
      </c>
      <c r="Z11" s="142">
        <v>15143.12933</v>
      </c>
      <c r="AA11" s="142">
        <v>19478.669530000003</v>
      </c>
      <c r="AB11" s="142">
        <v>17628.563160000002</v>
      </c>
      <c r="AC11" s="142">
        <v>26425.404310000002</v>
      </c>
      <c r="AD11" s="142">
        <v>17061.360980000001</v>
      </c>
      <c r="AE11" s="142">
        <v>19391.223810000003</v>
      </c>
      <c r="AF11" s="142">
        <v>22640.046859999999</v>
      </c>
      <c r="AG11" s="142">
        <v>22468.419239999999</v>
      </c>
      <c r="AH11" s="142">
        <v>15907.06774</v>
      </c>
      <c r="AI11" s="142">
        <v>21812.351559999999</v>
      </c>
      <c r="AJ11" s="142">
        <v>22593.208600000002</v>
      </c>
      <c r="AK11" s="142">
        <v>25326.136909999997</v>
      </c>
      <c r="AL11" s="142">
        <v>17311.020700000001</v>
      </c>
      <c r="AM11" s="142">
        <v>6452.9872400000004</v>
      </c>
    </row>
    <row r="12" spans="1:39" x14ac:dyDescent="0.25">
      <c r="A12" s="6" t="s">
        <v>194</v>
      </c>
      <c r="B12" s="73">
        <v>13610.443979999998</v>
      </c>
      <c r="C12" s="73">
        <v>17083.34619</v>
      </c>
      <c r="D12" s="73">
        <v>18849.155730000002</v>
      </c>
      <c r="E12" s="49">
        <v>20511.67511</v>
      </c>
      <c r="F12" s="98">
        <v>14819.982099999999</v>
      </c>
      <c r="G12" s="98">
        <v>15728.30373</v>
      </c>
      <c r="H12" s="98">
        <v>14008.590320000001</v>
      </c>
      <c r="I12" s="98">
        <v>17306.434020000001</v>
      </c>
      <c r="J12" s="98">
        <v>12659.860919999999</v>
      </c>
      <c r="K12" s="98">
        <v>14183.838949999999</v>
      </c>
      <c r="L12" s="98">
        <v>13344.302589999999</v>
      </c>
      <c r="M12" s="98">
        <v>15168.988519999999</v>
      </c>
      <c r="N12" s="98">
        <v>12915.125610000001</v>
      </c>
      <c r="O12" s="98">
        <v>15292.375399999999</v>
      </c>
      <c r="P12" s="98">
        <v>14358.084480000001</v>
      </c>
      <c r="Q12" s="98">
        <v>16209.840789999998</v>
      </c>
      <c r="R12" s="98">
        <v>12788.75836</v>
      </c>
      <c r="S12" s="98">
        <v>8960.7763300000006</v>
      </c>
      <c r="T12" s="145">
        <v>12124.479459999999</v>
      </c>
      <c r="U12" s="98">
        <v>15470.33596</v>
      </c>
      <c r="V12" s="98">
        <v>14297.288329999999</v>
      </c>
      <c r="W12" s="98">
        <v>14263.819219999999</v>
      </c>
      <c r="X12" s="2">
        <v>15983.814130000002</v>
      </c>
      <c r="Y12" s="98">
        <v>24913.100280000002</v>
      </c>
      <c r="Z12" s="142">
        <v>18440.667679999999</v>
      </c>
      <c r="AA12" s="142">
        <v>22161.59965</v>
      </c>
      <c r="AB12" s="142">
        <v>19399.974240000003</v>
      </c>
      <c r="AC12" s="142">
        <v>28127.47352</v>
      </c>
      <c r="AD12" s="142">
        <v>19515.22957</v>
      </c>
      <c r="AE12" s="142">
        <v>21553.867569999999</v>
      </c>
      <c r="AF12" s="142">
        <v>21422.691179999998</v>
      </c>
      <c r="AG12" s="142">
        <v>26411.841469999999</v>
      </c>
      <c r="AH12" s="142">
        <v>19484.828420000002</v>
      </c>
      <c r="AI12" s="142">
        <v>20840.665239999998</v>
      </c>
      <c r="AJ12" s="142">
        <v>20904.77188</v>
      </c>
      <c r="AK12" s="142">
        <v>27716.78729</v>
      </c>
      <c r="AL12" s="142">
        <v>19996.775530000003</v>
      </c>
      <c r="AM12" s="142">
        <v>6731.3366799999994</v>
      </c>
    </row>
    <row r="13" spans="1:39" x14ac:dyDescent="0.25">
      <c r="A13" s="6" t="s">
        <v>195</v>
      </c>
      <c r="B13" s="73">
        <v>22050.359769999999</v>
      </c>
      <c r="C13" s="73">
        <v>28213.183169999997</v>
      </c>
      <c r="D13" s="73">
        <v>27921.589469999999</v>
      </c>
      <c r="E13" s="49">
        <v>27036.425810000001</v>
      </c>
      <c r="F13" s="98">
        <v>26470.154579999999</v>
      </c>
      <c r="G13" s="98">
        <v>30032.701369999999</v>
      </c>
      <c r="H13" s="98">
        <v>28778.206560000002</v>
      </c>
      <c r="I13" s="98">
        <v>27011.542020000001</v>
      </c>
      <c r="J13" s="98">
        <v>22821.27564</v>
      </c>
      <c r="K13" s="98">
        <v>25873.219580000001</v>
      </c>
      <c r="L13" s="98">
        <v>27947.681949999998</v>
      </c>
      <c r="M13" s="98">
        <v>23519.790860000001</v>
      </c>
      <c r="N13" s="98">
        <v>20868.225930000001</v>
      </c>
      <c r="O13" s="98">
        <v>26958.54464</v>
      </c>
      <c r="P13" s="98">
        <v>25248.360699999997</v>
      </c>
      <c r="Q13" s="98">
        <v>26458.386289999999</v>
      </c>
      <c r="R13" s="98">
        <v>23439.844280000001</v>
      </c>
      <c r="S13" s="98">
        <v>20426.517899999999</v>
      </c>
      <c r="T13" s="145">
        <v>31190.676909999995</v>
      </c>
      <c r="U13" s="98">
        <v>27162.406289999999</v>
      </c>
      <c r="V13" s="98">
        <v>26193.973999999998</v>
      </c>
      <c r="W13" s="98">
        <v>24816.783789999998</v>
      </c>
      <c r="X13" s="2">
        <v>27670.029649999997</v>
      </c>
      <c r="Y13" s="98">
        <v>32819.412779999999</v>
      </c>
      <c r="Z13" s="142">
        <v>28541.928509999998</v>
      </c>
      <c r="AA13" s="142">
        <v>31837.780629999994</v>
      </c>
      <c r="AB13" s="142">
        <v>31638.53068</v>
      </c>
      <c r="AC13" s="142">
        <v>42562.871870000003</v>
      </c>
      <c r="AD13" s="142">
        <v>30324.288829999998</v>
      </c>
      <c r="AE13" s="142">
        <v>31399.339700000004</v>
      </c>
      <c r="AF13" s="142">
        <v>37058.821900000003</v>
      </c>
      <c r="AG13" s="142">
        <v>36211.39417</v>
      </c>
      <c r="AH13" s="142">
        <v>32786.577749999997</v>
      </c>
      <c r="AI13" s="142">
        <v>35296.036229999998</v>
      </c>
      <c r="AJ13" s="142">
        <v>33752.014230000001</v>
      </c>
      <c r="AK13" s="142">
        <v>36916.235930000003</v>
      </c>
      <c r="AL13" s="142">
        <v>34902.36995</v>
      </c>
      <c r="AM13" s="142">
        <v>10832.382519999999</v>
      </c>
    </row>
    <row r="14" spans="1:39" x14ac:dyDescent="0.25">
      <c r="A14" s="8" t="s">
        <v>167</v>
      </c>
      <c r="B14" s="73"/>
      <c r="C14" s="73"/>
      <c r="D14" s="73"/>
      <c r="E14" s="49"/>
      <c r="F14" s="98"/>
      <c r="G14" s="98"/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8">
        <v>0</v>
      </c>
      <c r="N14" s="98">
        <v>0</v>
      </c>
      <c r="O14" s="98">
        <v>0</v>
      </c>
      <c r="P14" s="98">
        <v>0</v>
      </c>
      <c r="Q14" s="98">
        <v>0</v>
      </c>
      <c r="R14" s="98">
        <v>0</v>
      </c>
      <c r="S14" s="98">
        <v>0</v>
      </c>
      <c r="T14" s="145">
        <v>0</v>
      </c>
      <c r="U14" s="98">
        <v>0</v>
      </c>
      <c r="V14" s="98">
        <v>0</v>
      </c>
      <c r="W14" s="98">
        <v>0</v>
      </c>
      <c r="X14" s="2">
        <v>0</v>
      </c>
      <c r="Y14" s="98">
        <v>0</v>
      </c>
      <c r="Z14" s="142">
        <v>0</v>
      </c>
      <c r="AA14" s="142">
        <v>0</v>
      </c>
      <c r="AB14" s="142">
        <v>0</v>
      </c>
      <c r="AC14" s="142">
        <v>0</v>
      </c>
      <c r="AD14" s="142">
        <v>0</v>
      </c>
      <c r="AE14" s="142">
        <v>0</v>
      </c>
      <c r="AF14" s="142">
        <v>0</v>
      </c>
      <c r="AG14" s="142">
        <v>0</v>
      </c>
      <c r="AH14" s="142">
        <v>0</v>
      </c>
      <c r="AI14" s="142">
        <v>0</v>
      </c>
      <c r="AJ14" s="142">
        <v>0</v>
      </c>
      <c r="AK14" s="142">
        <v>0</v>
      </c>
      <c r="AL14" s="142">
        <v>0</v>
      </c>
      <c r="AM14" s="142">
        <v>0</v>
      </c>
    </row>
    <row r="15" spans="1:39" x14ac:dyDescent="0.25">
      <c r="A15" s="6" t="s">
        <v>196</v>
      </c>
      <c r="B15" s="73">
        <v>7226.8500899999999</v>
      </c>
      <c r="C15" s="73">
        <v>6874.3428900000008</v>
      </c>
      <c r="D15" s="73">
        <v>7769.6380099999997</v>
      </c>
      <c r="E15" s="49">
        <v>6203.5599700000002</v>
      </c>
      <c r="F15" s="98">
        <v>7683.3420299999989</v>
      </c>
      <c r="G15" s="98">
        <v>6140.6280900000002</v>
      </c>
      <c r="H15" s="98">
        <v>5569.1414000000004</v>
      </c>
      <c r="I15" s="98">
        <v>6842.0817900000002</v>
      </c>
      <c r="J15" s="98">
        <v>6293.1178099999997</v>
      </c>
      <c r="K15" s="98">
        <v>5852.5067199999994</v>
      </c>
      <c r="L15" s="98">
        <v>4850.1657699999996</v>
      </c>
      <c r="M15" s="98">
        <v>6664.08385</v>
      </c>
      <c r="N15" s="98">
        <v>7069.4252099999994</v>
      </c>
      <c r="O15" s="98">
        <v>6345.7301899999993</v>
      </c>
      <c r="P15" s="98">
        <v>6240.9017699999995</v>
      </c>
      <c r="Q15" s="98">
        <v>6399.3323199999995</v>
      </c>
      <c r="R15" s="98">
        <v>5526.4507599999997</v>
      </c>
      <c r="S15" s="98">
        <v>5701.6587299999992</v>
      </c>
      <c r="T15" s="145">
        <v>6662.1165799999999</v>
      </c>
      <c r="U15" s="98">
        <v>5489.1118200000001</v>
      </c>
      <c r="V15" s="98">
        <v>6772.6277099999988</v>
      </c>
      <c r="W15" s="98">
        <v>6054.850550000001</v>
      </c>
      <c r="X15" s="2">
        <v>4934.5025900000001</v>
      </c>
      <c r="Y15" s="98">
        <v>6345.1365900000001</v>
      </c>
      <c r="Z15" s="142">
        <v>7546.5184300000001</v>
      </c>
      <c r="AA15" s="142">
        <v>8359.6202400000002</v>
      </c>
      <c r="AB15" s="142">
        <v>7714.1711699999996</v>
      </c>
      <c r="AC15" s="142">
        <v>8911.4666400000006</v>
      </c>
      <c r="AD15" s="142">
        <v>9552.9318599999988</v>
      </c>
      <c r="AE15" s="142">
        <v>5959.0028899999998</v>
      </c>
      <c r="AF15" s="142">
        <v>7384.6846500000001</v>
      </c>
      <c r="AG15" s="142">
        <v>8128.96558</v>
      </c>
      <c r="AH15" s="142">
        <v>10503.37471</v>
      </c>
      <c r="AI15" s="142">
        <v>11175.790919999999</v>
      </c>
      <c r="AJ15" s="142">
        <v>9197.2483200000006</v>
      </c>
      <c r="AK15" s="142">
        <v>11004.41152</v>
      </c>
      <c r="AL15" s="142">
        <v>9449.6075099999998</v>
      </c>
      <c r="AM15" s="142">
        <v>3941.39624</v>
      </c>
    </row>
    <row r="16" spans="1:39" x14ac:dyDescent="0.25">
      <c r="A16" s="6" t="s">
        <v>197</v>
      </c>
      <c r="B16" s="73">
        <v>24913.906230000001</v>
      </c>
      <c r="C16" s="73">
        <v>34740.217517999998</v>
      </c>
      <c r="D16" s="73">
        <v>26797.716156999999</v>
      </c>
      <c r="E16" s="49">
        <v>30763.716751</v>
      </c>
      <c r="F16" s="98">
        <v>34658.151300000005</v>
      </c>
      <c r="G16" s="98">
        <v>32488.816085000002</v>
      </c>
      <c r="H16" s="98">
        <v>37516.807938999998</v>
      </c>
      <c r="I16" s="98">
        <v>33558.367012999995</v>
      </c>
      <c r="J16" s="98">
        <v>39977.265962999998</v>
      </c>
      <c r="K16" s="98">
        <v>45494.312712999999</v>
      </c>
      <c r="L16" s="98">
        <v>39529.663943000007</v>
      </c>
      <c r="M16" s="98">
        <v>52746.800572</v>
      </c>
      <c r="N16" s="98">
        <v>44815.00849</v>
      </c>
      <c r="O16" s="98">
        <v>52345.475394000001</v>
      </c>
      <c r="P16" s="98">
        <v>48786.467438000007</v>
      </c>
      <c r="Q16" s="98">
        <v>46052.160371999998</v>
      </c>
      <c r="R16" s="98">
        <v>46233.172284</v>
      </c>
      <c r="S16" s="98">
        <v>17509.227292</v>
      </c>
      <c r="T16" s="145">
        <v>13626.068228</v>
      </c>
      <c r="U16" s="98">
        <v>24556.459766</v>
      </c>
      <c r="V16" s="98">
        <v>31026.363002999999</v>
      </c>
      <c r="W16" s="98">
        <v>37007.326034000005</v>
      </c>
      <c r="X16" s="2">
        <v>44177.254520000002</v>
      </c>
      <c r="Y16" s="98">
        <v>52469.556831000002</v>
      </c>
      <c r="Z16" s="142">
        <v>58511.889794000002</v>
      </c>
      <c r="AA16" s="142">
        <v>91582.936078999992</v>
      </c>
      <c r="AB16" s="142">
        <v>67774.662587000013</v>
      </c>
      <c r="AC16" s="142">
        <v>59985.981754999993</v>
      </c>
      <c r="AD16" s="142">
        <v>57192.619527000003</v>
      </c>
      <c r="AE16" s="142">
        <v>57632.465267000007</v>
      </c>
      <c r="AF16" s="142">
        <v>66623.831265000001</v>
      </c>
      <c r="AG16" s="142">
        <v>60556.874871999993</v>
      </c>
      <c r="AH16" s="142">
        <v>68099.546008000005</v>
      </c>
      <c r="AI16" s="142">
        <v>83481.520509000009</v>
      </c>
      <c r="AJ16" s="142">
        <v>57989.208612000002</v>
      </c>
      <c r="AK16" s="142">
        <v>55968.247031000006</v>
      </c>
      <c r="AL16" s="142">
        <v>63256.931264999999</v>
      </c>
      <c r="AM16" s="142">
        <v>22415.744875</v>
      </c>
    </row>
    <row r="17" spans="1:39" x14ac:dyDescent="0.25">
      <c r="A17" s="6" t="s">
        <v>198</v>
      </c>
      <c r="B17" s="73">
        <v>25436.513800000001</v>
      </c>
      <c r="C17" s="73">
        <v>51344.55756999999</v>
      </c>
      <c r="D17" s="73">
        <v>25969.808509999999</v>
      </c>
      <c r="E17" s="49">
        <v>24688.462600000003</v>
      </c>
      <c r="F17" s="98">
        <v>25488.69931</v>
      </c>
      <c r="G17" s="98">
        <v>23998.475780000001</v>
      </c>
      <c r="H17" s="98">
        <v>24773.009990000002</v>
      </c>
      <c r="I17" s="98">
        <v>27645.565890000002</v>
      </c>
      <c r="J17" s="98">
        <v>25267.147789999999</v>
      </c>
      <c r="K17" s="98">
        <v>25706.056310000004</v>
      </c>
      <c r="L17" s="98">
        <v>27141.666310000004</v>
      </c>
      <c r="M17" s="98">
        <v>22266.568609999998</v>
      </c>
      <c r="N17" s="98">
        <v>25020.402100000003</v>
      </c>
      <c r="O17" s="98">
        <v>26901.597740000001</v>
      </c>
      <c r="P17" s="98">
        <v>26275.996259999996</v>
      </c>
      <c r="Q17" s="98">
        <v>29640.32445</v>
      </c>
      <c r="R17" s="98">
        <v>26552.028849999999</v>
      </c>
      <c r="S17" s="98">
        <v>16621.425999999999</v>
      </c>
      <c r="T17" s="145">
        <v>32060.664780000003</v>
      </c>
      <c r="U17" s="98">
        <v>20841.130969999998</v>
      </c>
      <c r="V17" s="98">
        <v>23661.565240000004</v>
      </c>
      <c r="W17" s="98">
        <v>28678.928629999999</v>
      </c>
      <c r="X17" s="2">
        <v>27751.322809999998</v>
      </c>
      <c r="Y17" s="98">
        <v>34446.327170000004</v>
      </c>
      <c r="Z17" s="142">
        <v>35567.090779999999</v>
      </c>
      <c r="AA17" s="142">
        <v>41006.74811</v>
      </c>
      <c r="AB17" s="142">
        <v>31791.952579999997</v>
      </c>
      <c r="AC17" s="142">
        <v>42123.454680000003</v>
      </c>
      <c r="AD17" s="142">
        <v>36066.548219999997</v>
      </c>
      <c r="AE17" s="142">
        <v>37143.979400000004</v>
      </c>
      <c r="AF17" s="142">
        <v>42700.355879999996</v>
      </c>
      <c r="AG17" s="142">
        <v>36332.723159999994</v>
      </c>
      <c r="AH17" s="142">
        <v>59116.687389999999</v>
      </c>
      <c r="AI17" s="142">
        <v>45211.075779999999</v>
      </c>
      <c r="AJ17" s="142">
        <v>44293.947500000002</v>
      </c>
      <c r="AK17" s="142">
        <v>41899.037150000004</v>
      </c>
      <c r="AL17" s="142">
        <v>45697.247609999999</v>
      </c>
      <c r="AM17" s="142">
        <v>13159.941720000001</v>
      </c>
    </row>
    <row r="18" spans="1:39" x14ac:dyDescent="0.25">
      <c r="A18" s="6" t="s">
        <v>199</v>
      </c>
      <c r="B18" s="73">
        <v>102290.01784999999</v>
      </c>
      <c r="C18" s="73">
        <v>108684.00213999998</v>
      </c>
      <c r="D18" s="73">
        <v>108872.37340000001</v>
      </c>
      <c r="E18" s="49">
        <v>107858.96045</v>
      </c>
      <c r="F18" s="98">
        <v>103430.02412999999</v>
      </c>
      <c r="G18" s="98">
        <v>113754.36402000001</v>
      </c>
      <c r="H18" s="98">
        <v>101664.62940000001</v>
      </c>
      <c r="I18" s="98">
        <v>104035.04292000001</v>
      </c>
      <c r="J18" s="98">
        <v>86906.79614000002</v>
      </c>
      <c r="K18" s="98">
        <v>118408.00507999999</v>
      </c>
      <c r="L18" s="98">
        <v>109277.63893</v>
      </c>
      <c r="M18" s="98">
        <v>114660.84100999999</v>
      </c>
      <c r="N18" s="98">
        <v>108106.07378000001</v>
      </c>
      <c r="O18" s="98">
        <v>114952.33421000002</v>
      </c>
      <c r="P18" s="98">
        <v>110618.92096999999</v>
      </c>
      <c r="Q18" s="98">
        <v>115122.70331999999</v>
      </c>
      <c r="R18" s="98">
        <v>108667.04762</v>
      </c>
      <c r="S18" s="98">
        <v>86694.235790000006</v>
      </c>
      <c r="T18" s="145">
        <v>93570.756720000005</v>
      </c>
      <c r="U18" s="98">
        <v>95599.827800000014</v>
      </c>
      <c r="V18" s="98">
        <v>112739.96643</v>
      </c>
      <c r="W18" s="98">
        <v>139779.00738999998</v>
      </c>
      <c r="X18" s="2">
        <v>151730.89293999999</v>
      </c>
      <c r="Y18" s="98">
        <v>161635.70061</v>
      </c>
      <c r="Z18" s="142">
        <v>153564.94464999999</v>
      </c>
      <c r="AA18" s="142">
        <v>184556.04902999999</v>
      </c>
      <c r="AB18" s="142">
        <v>168290.54604999998</v>
      </c>
      <c r="AC18" s="142">
        <v>179122.98524000001</v>
      </c>
      <c r="AD18" s="142">
        <v>162678.63763999997</v>
      </c>
      <c r="AE18" s="142">
        <v>169773.15127999999</v>
      </c>
      <c r="AF18" s="142">
        <v>167889.62331999998</v>
      </c>
      <c r="AG18" s="142">
        <v>159129.88668999998</v>
      </c>
      <c r="AH18" s="142">
        <v>163748.36790000001</v>
      </c>
      <c r="AI18" s="142">
        <v>182725.22593000002</v>
      </c>
      <c r="AJ18" s="142">
        <v>169846.61605000001</v>
      </c>
      <c r="AK18" s="142">
        <v>174423.26655999999</v>
      </c>
      <c r="AL18" s="142">
        <v>164671.53460999997</v>
      </c>
      <c r="AM18" s="142">
        <v>55309.777750000001</v>
      </c>
    </row>
    <row r="19" spans="1:39" x14ac:dyDescent="0.25">
      <c r="A19" s="8" t="s">
        <v>172</v>
      </c>
      <c r="B19" s="73"/>
      <c r="C19" s="73"/>
      <c r="D19" s="73"/>
      <c r="E19" s="49"/>
      <c r="F19" s="98"/>
      <c r="G19" s="98"/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0</v>
      </c>
      <c r="O19" s="98">
        <v>0</v>
      </c>
      <c r="P19" s="98">
        <v>0</v>
      </c>
      <c r="Q19" s="98">
        <v>0</v>
      </c>
      <c r="R19" s="98">
        <v>0</v>
      </c>
      <c r="S19" s="98">
        <v>0</v>
      </c>
      <c r="T19" s="145">
        <v>0</v>
      </c>
      <c r="U19" s="98">
        <v>0</v>
      </c>
      <c r="V19" s="98">
        <v>0</v>
      </c>
      <c r="W19" s="98">
        <v>0</v>
      </c>
      <c r="X19" s="2">
        <v>0</v>
      </c>
      <c r="Y19" s="98">
        <v>0</v>
      </c>
      <c r="Z19" s="142">
        <v>0</v>
      </c>
      <c r="AA19" s="142">
        <v>0</v>
      </c>
      <c r="AB19" s="142">
        <v>0</v>
      </c>
      <c r="AC19" s="142">
        <v>0</v>
      </c>
      <c r="AD19" s="142">
        <v>0</v>
      </c>
      <c r="AE19" s="142">
        <v>0</v>
      </c>
      <c r="AF19" s="142">
        <v>0</v>
      </c>
      <c r="AG19" s="142">
        <v>0</v>
      </c>
      <c r="AH19" s="142">
        <v>0</v>
      </c>
      <c r="AI19" s="142">
        <v>0</v>
      </c>
      <c r="AJ19" s="142">
        <v>0</v>
      </c>
      <c r="AK19" s="142">
        <v>0</v>
      </c>
      <c r="AL19" s="142">
        <v>0</v>
      </c>
      <c r="AM19" s="142">
        <v>0</v>
      </c>
    </row>
    <row r="20" spans="1:39" x14ac:dyDescent="0.25">
      <c r="A20" s="6" t="s">
        <v>200</v>
      </c>
      <c r="B20" s="73">
        <v>16170.094120000002</v>
      </c>
      <c r="C20" s="73">
        <v>11755.1093</v>
      </c>
      <c r="D20" s="73">
        <v>17628.346120000002</v>
      </c>
      <c r="E20" s="49">
        <v>17330.33322</v>
      </c>
      <c r="F20" s="98">
        <v>12388.18864</v>
      </c>
      <c r="G20" s="98">
        <v>9893.6322500000006</v>
      </c>
      <c r="H20" s="98">
        <v>11226.695659999999</v>
      </c>
      <c r="I20" s="98">
        <v>11412.435119999998</v>
      </c>
      <c r="J20" s="98">
        <v>11333.34187</v>
      </c>
      <c r="K20" s="98">
        <v>12236.482300000001</v>
      </c>
      <c r="L20" s="98">
        <v>21577.155850000003</v>
      </c>
      <c r="M20" s="98">
        <v>14591.244709999999</v>
      </c>
      <c r="N20" s="98">
        <v>14811.959129999999</v>
      </c>
      <c r="O20" s="98">
        <v>15456.20522</v>
      </c>
      <c r="P20" s="98">
        <v>10426.415220000001</v>
      </c>
      <c r="Q20" s="98">
        <v>12299.13048</v>
      </c>
      <c r="R20" s="98">
        <v>19822.925060000001</v>
      </c>
      <c r="S20" s="98">
        <v>5748.5484699999997</v>
      </c>
      <c r="T20" s="145">
        <v>8889.9718000000012</v>
      </c>
      <c r="U20" s="98">
        <v>4875.6387400000003</v>
      </c>
      <c r="V20" s="98">
        <v>9399.3226400000003</v>
      </c>
      <c r="W20" s="98">
        <v>8921.1217099999994</v>
      </c>
      <c r="X20" s="2">
        <v>9592.3866600000001</v>
      </c>
      <c r="Y20" s="98">
        <v>15153.219810000001</v>
      </c>
      <c r="Z20" s="142">
        <v>12095.9519</v>
      </c>
      <c r="AA20" s="142">
        <v>21340.15338</v>
      </c>
      <c r="AB20" s="142">
        <v>18425.986860000001</v>
      </c>
      <c r="AC20" s="142">
        <v>15581.66826</v>
      </c>
      <c r="AD20" s="142">
        <v>26769.28803</v>
      </c>
      <c r="AE20" s="142">
        <v>18560.040739999997</v>
      </c>
      <c r="AF20" s="142">
        <v>17207.41057</v>
      </c>
      <c r="AG20" s="142">
        <v>21282.191129999999</v>
      </c>
      <c r="AH20" s="142">
        <v>27026.433799999995</v>
      </c>
      <c r="AI20" s="142">
        <v>21313.533159999999</v>
      </c>
      <c r="AJ20" s="142">
        <v>20473.280799999997</v>
      </c>
      <c r="AK20" s="142">
        <v>32221.141079999998</v>
      </c>
      <c r="AL20" s="142">
        <v>21945.547340000001</v>
      </c>
      <c r="AM20" s="142">
        <v>5620.5534400000006</v>
      </c>
    </row>
    <row r="21" spans="1:39" x14ac:dyDescent="0.25">
      <c r="A21" s="6" t="s">
        <v>201</v>
      </c>
      <c r="B21" s="73">
        <v>54266.989590000005</v>
      </c>
      <c r="C21" s="73">
        <v>53916.524409999998</v>
      </c>
      <c r="D21" s="73">
        <v>52081.653259999999</v>
      </c>
      <c r="E21" s="49">
        <v>50004.639980000007</v>
      </c>
      <c r="F21" s="98">
        <v>43654.516600000003</v>
      </c>
      <c r="G21" s="98">
        <v>49894.472750000001</v>
      </c>
      <c r="H21" s="98">
        <v>42073.444839999996</v>
      </c>
      <c r="I21" s="98">
        <v>48769.36249</v>
      </c>
      <c r="J21" s="98">
        <v>51538.942909999998</v>
      </c>
      <c r="K21" s="98">
        <v>48046.747109999997</v>
      </c>
      <c r="L21" s="98">
        <v>43900.869460000002</v>
      </c>
      <c r="M21" s="98">
        <v>46670.385089999996</v>
      </c>
      <c r="N21" s="98">
        <v>44713.988340000004</v>
      </c>
      <c r="O21" s="98">
        <v>40532.243480000005</v>
      </c>
      <c r="P21" s="98">
        <v>53297.915269999998</v>
      </c>
      <c r="Q21" s="98">
        <v>58784.335890000002</v>
      </c>
      <c r="R21" s="98">
        <v>55571.772709999997</v>
      </c>
      <c r="S21" s="98">
        <v>27715.370709999999</v>
      </c>
      <c r="T21" s="145">
        <v>36496.68924</v>
      </c>
      <c r="U21" s="98">
        <v>45753.505039999996</v>
      </c>
      <c r="V21" s="98">
        <v>48069.755429999997</v>
      </c>
      <c r="W21" s="98">
        <v>54870.993280000002</v>
      </c>
      <c r="X21" s="2">
        <v>72054.669569999998</v>
      </c>
      <c r="Y21" s="98">
        <v>61491.467969999998</v>
      </c>
      <c r="Z21" s="142">
        <v>69084.358420000004</v>
      </c>
      <c r="AA21" s="142">
        <v>71260.03661000001</v>
      </c>
      <c r="AB21" s="142">
        <v>70270.67009</v>
      </c>
      <c r="AC21" s="142">
        <v>76110.23262000001</v>
      </c>
      <c r="AD21" s="142">
        <v>60770.886650000008</v>
      </c>
      <c r="AE21" s="142">
        <v>67800.066890000002</v>
      </c>
      <c r="AF21" s="142">
        <v>84352.35351999999</v>
      </c>
      <c r="AG21" s="142">
        <v>76641.906099999993</v>
      </c>
      <c r="AH21" s="142">
        <v>113201.39801</v>
      </c>
      <c r="AI21" s="142">
        <v>86004.224269999992</v>
      </c>
      <c r="AJ21" s="142">
        <v>85440.733030000003</v>
      </c>
      <c r="AK21" s="142">
        <v>88177.807610000003</v>
      </c>
      <c r="AL21" s="142">
        <v>83261.345860000001</v>
      </c>
      <c r="AM21" s="142">
        <v>29469.530699999999</v>
      </c>
    </row>
    <row r="22" spans="1:39" x14ac:dyDescent="0.25">
      <c r="A22" s="8" t="s">
        <v>175</v>
      </c>
      <c r="B22" s="73"/>
      <c r="C22" s="73"/>
      <c r="D22" s="73"/>
      <c r="E22" s="49"/>
      <c r="F22" s="98"/>
      <c r="G22" s="98"/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8">
        <v>0</v>
      </c>
      <c r="R22" s="98">
        <v>0</v>
      </c>
      <c r="S22" s="98">
        <v>0</v>
      </c>
      <c r="T22" s="145">
        <v>0</v>
      </c>
      <c r="U22" s="98">
        <v>0</v>
      </c>
      <c r="V22" s="98">
        <v>0</v>
      </c>
      <c r="W22" s="98">
        <v>0</v>
      </c>
      <c r="X22" s="2">
        <v>0</v>
      </c>
      <c r="Y22" s="98">
        <v>0</v>
      </c>
      <c r="Z22" s="142">
        <v>0</v>
      </c>
      <c r="AA22" s="142">
        <v>0</v>
      </c>
      <c r="AB22" s="142">
        <v>0</v>
      </c>
      <c r="AC22" s="142">
        <v>0</v>
      </c>
      <c r="AD22" s="142">
        <v>0</v>
      </c>
      <c r="AE22" s="142">
        <v>0</v>
      </c>
      <c r="AF22" s="142">
        <v>0</v>
      </c>
      <c r="AG22" s="142">
        <v>0</v>
      </c>
      <c r="AH22" s="142">
        <v>0</v>
      </c>
      <c r="AI22" s="142">
        <v>0</v>
      </c>
      <c r="AJ22" s="142">
        <v>0</v>
      </c>
      <c r="AK22" s="142">
        <v>0</v>
      </c>
      <c r="AL22" s="142">
        <v>0</v>
      </c>
      <c r="AM22" s="142">
        <v>0</v>
      </c>
    </row>
    <row r="23" spans="1:39" x14ac:dyDescent="0.25">
      <c r="A23" s="6" t="s">
        <v>202</v>
      </c>
      <c r="B23" s="73">
        <v>9824.8205199999993</v>
      </c>
      <c r="C23" s="73">
        <v>10947.541219999999</v>
      </c>
      <c r="D23" s="73">
        <v>9545.7374600000003</v>
      </c>
      <c r="E23" s="49">
        <v>12002.406590000001</v>
      </c>
      <c r="F23" s="98">
        <v>8326.5434299999997</v>
      </c>
      <c r="G23" s="98">
        <v>7878.4918499999994</v>
      </c>
      <c r="H23" s="98">
        <v>7273.9440200000008</v>
      </c>
      <c r="I23" s="98">
        <v>7522.5441099999998</v>
      </c>
      <c r="J23" s="98">
        <v>7478.767710000001</v>
      </c>
      <c r="K23" s="98">
        <v>7969.1752400000005</v>
      </c>
      <c r="L23" s="98">
        <v>8207.3270099999991</v>
      </c>
      <c r="M23" s="98">
        <v>7893.2359900000001</v>
      </c>
      <c r="N23" s="98">
        <v>7828.4251899999999</v>
      </c>
      <c r="O23" s="98">
        <v>7055.9195999999993</v>
      </c>
      <c r="P23" s="98">
        <v>7021.6042600000001</v>
      </c>
      <c r="Q23" s="98">
        <v>8402.3496200000009</v>
      </c>
      <c r="R23" s="98">
        <v>7735.8393399999995</v>
      </c>
      <c r="S23" s="98">
        <v>2194.6508699999999</v>
      </c>
      <c r="T23" s="145">
        <v>3508.5398799999998</v>
      </c>
      <c r="U23" s="98">
        <v>6025.4373399999995</v>
      </c>
      <c r="V23" s="98">
        <v>4045.67569</v>
      </c>
      <c r="W23" s="98">
        <v>4526.4845400000004</v>
      </c>
      <c r="X23" s="2">
        <v>6496.15092</v>
      </c>
      <c r="Y23" s="98">
        <v>5974.7417999999998</v>
      </c>
      <c r="Z23" s="142">
        <v>6657.3636099999994</v>
      </c>
      <c r="AA23" s="142">
        <v>8798.1558700000005</v>
      </c>
      <c r="AB23" s="142">
        <v>11050.393789999998</v>
      </c>
      <c r="AC23" s="142">
        <v>10429.047700000001</v>
      </c>
      <c r="AD23" s="142">
        <v>10567.97136</v>
      </c>
      <c r="AE23" s="142">
        <v>9580.4564600000012</v>
      </c>
      <c r="AF23" s="142">
        <v>10154.198329999999</v>
      </c>
      <c r="AG23" s="142">
        <v>11081.51138</v>
      </c>
      <c r="AH23" s="142">
        <v>10091.05227</v>
      </c>
      <c r="AI23" s="142">
        <v>9468.874679999999</v>
      </c>
      <c r="AJ23" s="142">
        <v>11485.103640000001</v>
      </c>
      <c r="AK23" s="142">
        <v>12027.81919</v>
      </c>
      <c r="AL23" s="142">
        <v>13247.530939999997</v>
      </c>
      <c r="AM23" s="142">
        <v>4239.2466699999995</v>
      </c>
    </row>
    <row r="24" spans="1:39" x14ac:dyDescent="0.25">
      <c r="A24" s="6" t="s">
        <v>203</v>
      </c>
      <c r="B24" s="73">
        <v>11239.453722999999</v>
      </c>
      <c r="C24" s="73">
        <v>20177.661001</v>
      </c>
      <c r="D24" s="73">
        <v>19936.003803</v>
      </c>
      <c r="E24" s="49">
        <v>18590.732340999999</v>
      </c>
      <c r="F24" s="98">
        <v>19669.357545999999</v>
      </c>
      <c r="G24" s="98">
        <v>20203.394004000002</v>
      </c>
      <c r="H24" s="98">
        <v>24900.106816999996</v>
      </c>
      <c r="I24" s="98">
        <v>18389.035623000003</v>
      </c>
      <c r="J24" s="98">
        <v>22973.956189999997</v>
      </c>
      <c r="K24" s="98">
        <v>29706.807104</v>
      </c>
      <c r="L24" s="98">
        <v>25160.347621000001</v>
      </c>
      <c r="M24" s="98">
        <v>25996.924653000002</v>
      </c>
      <c r="N24" s="98">
        <v>21918.018479999995</v>
      </c>
      <c r="O24" s="98">
        <v>27670.950052</v>
      </c>
      <c r="P24" s="98">
        <v>24243.701228000002</v>
      </c>
      <c r="Q24" s="98">
        <v>28317.035468999999</v>
      </c>
      <c r="R24" s="98">
        <v>22115.629153999998</v>
      </c>
      <c r="S24" s="98">
        <v>7458.2906709999997</v>
      </c>
      <c r="T24" s="145">
        <v>14811.199953000001</v>
      </c>
      <c r="U24" s="98">
        <v>14109.439331</v>
      </c>
      <c r="V24" s="98">
        <v>20707.264658</v>
      </c>
      <c r="W24" s="98">
        <v>15563.223386</v>
      </c>
      <c r="X24" s="2">
        <v>33211.586752999996</v>
      </c>
      <c r="Y24" s="98">
        <v>33512.942825999999</v>
      </c>
      <c r="Z24" s="142">
        <v>36186.588149999996</v>
      </c>
      <c r="AA24" s="142">
        <v>51527.786923</v>
      </c>
      <c r="AB24" s="142">
        <v>49406.268320000003</v>
      </c>
      <c r="AC24" s="142">
        <v>33257.449236</v>
      </c>
      <c r="AD24" s="142">
        <v>31562.627905000001</v>
      </c>
      <c r="AE24" s="142">
        <v>36115.189806000002</v>
      </c>
      <c r="AF24" s="142">
        <v>45706.611349999999</v>
      </c>
      <c r="AG24" s="142">
        <v>34215.750919999999</v>
      </c>
      <c r="AH24" s="142">
        <v>36064.002251000005</v>
      </c>
      <c r="AI24" s="142">
        <v>40823.431255999996</v>
      </c>
      <c r="AJ24" s="142">
        <v>33045.369966999999</v>
      </c>
      <c r="AK24" s="142">
        <v>35628.789865999999</v>
      </c>
      <c r="AL24" s="142">
        <v>31327.061616999999</v>
      </c>
      <c r="AM24" s="142">
        <v>11441.412737000001</v>
      </c>
    </row>
    <row r="25" spans="1:39" x14ac:dyDescent="0.25">
      <c r="A25" s="6" t="s">
        <v>204</v>
      </c>
      <c r="B25" s="73">
        <v>16513.79855</v>
      </c>
      <c r="C25" s="73">
        <v>11653.76578</v>
      </c>
      <c r="D25" s="73">
        <v>9305.3192100000015</v>
      </c>
      <c r="E25" s="49">
        <v>7875.8503799999999</v>
      </c>
      <c r="F25" s="98">
        <v>7956.5045300000002</v>
      </c>
      <c r="G25" s="98">
        <v>12701.713829999999</v>
      </c>
      <c r="H25" s="98">
        <v>7363.4110299999993</v>
      </c>
      <c r="I25" s="98">
        <v>13091.556929999999</v>
      </c>
      <c r="J25" s="98">
        <v>12943.079470000001</v>
      </c>
      <c r="K25" s="98">
        <v>8477.8023599999997</v>
      </c>
      <c r="L25" s="98">
        <v>8005.4446500000004</v>
      </c>
      <c r="M25" s="98">
        <v>9381.7074600000014</v>
      </c>
      <c r="N25" s="98">
        <v>7545.8909899999999</v>
      </c>
      <c r="O25" s="98">
        <v>11051.50167</v>
      </c>
      <c r="P25" s="98">
        <v>6959.6736899999996</v>
      </c>
      <c r="Q25" s="98">
        <v>6311.8897399999996</v>
      </c>
      <c r="R25" s="98">
        <v>8712.3501500000002</v>
      </c>
      <c r="S25" s="98">
        <v>6975.39408</v>
      </c>
      <c r="T25" s="145">
        <v>8140.8924699999998</v>
      </c>
      <c r="U25" s="98">
        <v>6511.3947200000002</v>
      </c>
      <c r="V25" s="98">
        <v>7730.2525800000003</v>
      </c>
      <c r="W25" s="98">
        <v>9865.6642300000003</v>
      </c>
      <c r="X25" s="2">
        <v>8209.944230000001</v>
      </c>
      <c r="Y25" s="98">
        <v>9022.6209499999986</v>
      </c>
      <c r="Z25" s="142">
        <v>11517.684019999999</v>
      </c>
      <c r="AA25" s="142">
        <v>11842.097489999998</v>
      </c>
      <c r="AB25" s="142">
        <v>8788.3644699999986</v>
      </c>
      <c r="AC25" s="142">
        <v>15805.538769999999</v>
      </c>
      <c r="AD25" s="142">
        <v>12402.987880000001</v>
      </c>
      <c r="AE25" s="142">
        <v>10317.846210000002</v>
      </c>
      <c r="AF25" s="142">
        <v>8396.9703800000007</v>
      </c>
      <c r="AG25" s="142">
        <v>7917.8961400000007</v>
      </c>
      <c r="AH25" s="142">
        <v>8701.0827800000006</v>
      </c>
      <c r="AI25" s="142">
        <v>8549.2249200000006</v>
      </c>
      <c r="AJ25" s="142">
        <v>9469.7702499999996</v>
      </c>
      <c r="AK25" s="142">
        <v>6905.5539200000003</v>
      </c>
      <c r="AL25" s="142">
        <v>7898.7980199999993</v>
      </c>
      <c r="AM25" s="142">
        <v>3059.4623099999999</v>
      </c>
    </row>
    <row r="26" spans="1:39" x14ac:dyDescent="0.25">
      <c r="A26" s="6" t="s">
        <v>205</v>
      </c>
      <c r="B26" s="73">
        <v>74446.349350000004</v>
      </c>
      <c r="C26" s="73">
        <v>65061.59491</v>
      </c>
      <c r="D26" s="73">
        <v>80830.987510000006</v>
      </c>
      <c r="E26" s="49">
        <v>85145.387439999991</v>
      </c>
      <c r="F26" s="98">
        <v>64031.266049999998</v>
      </c>
      <c r="G26" s="98">
        <v>70770.386339999997</v>
      </c>
      <c r="H26" s="98">
        <v>79877.629509999999</v>
      </c>
      <c r="I26" s="98">
        <v>92564.093250000005</v>
      </c>
      <c r="J26" s="98">
        <v>66045.249609999999</v>
      </c>
      <c r="K26" s="98">
        <v>79096.597330000004</v>
      </c>
      <c r="L26" s="98">
        <v>80737.568699999989</v>
      </c>
      <c r="M26" s="98">
        <v>98114.451319999993</v>
      </c>
      <c r="N26" s="98">
        <v>75609.30012</v>
      </c>
      <c r="O26" s="98">
        <v>69072.450629999992</v>
      </c>
      <c r="P26" s="98">
        <v>94560.12453999999</v>
      </c>
      <c r="Q26" s="98">
        <v>90633.674319999991</v>
      </c>
      <c r="R26" s="98">
        <v>77551.614099999992</v>
      </c>
      <c r="S26" s="98">
        <v>41200.294600000008</v>
      </c>
      <c r="T26" s="145">
        <v>45668.243569999999</v>
      </c>
      <c r="U26" s="98">
        <v>53327.470799999996</v>
      </c>
      <c r="V26" s="98">
        <v>60553.004890000004</v>
      </c>
      <c r="W26" s="98">
        <v>69364.672579999999</v>
      </c>
      <c r="X26" s="2">
        <v>78384.415670000002</v>
      </c>
      <c r="Y26" s="98">
        <v>93959.427949999998</v>
      </c>
      <c r="Z26" s="142">
        <v>109963.62665999999</v>
      </c>
      <c r="AA26" s="142">
        <v>75790.220729999986</v>
      </c>
      <c r="AB26" s="142">
        <v>91834.446219999998</v>
      </c>
      <c r="AC26" s="142">
        <v>155813.90672999999</v>
      </c>
      <c r="AD26" s="142">
        <v>88959.139169999995</v>
      </c>
      <c r="AE26" s="142">
        <v>79712.408299999996</v>
      </c>
      <c r="AF26" s="142">
        <v>97222.854569999996</v>
      </c>
      <c r="AG26" s="142">
        <v>103663.58925</v>
      </c>
      <c r="AH26" s="142">
        <v>75961.20259999999</v>
      </c>
      <c r="AI26" s="142">
        <v>92937.922200000001</v>
      </c>
      <c r="AJ26" s="142">
        <v>84474.806840000005</v>
      </c>
      <c r="AK26" s="142">
        <v>102585.05361999998</v>
      </c>
      <c r="AL26" s="142">
        <v>78590.770380000002</v>
      </c>
      <c r="AM26" s="142">
        <v>25834.221509999999</v>
      </c>
    </row>
    <row r="27" spans="1:39" x14ac:dyDescent="0.25">
      <c r="A27" s="6" t="s">
        <v>206</v>
      </c>
      <c r="B27" s="73">
        <v>538.40826000000004</v>
      </c>
      <c r="C27" s="73">
        <v>972.00836000000004</v>
      </c>
      <c r="D27" s="73">
        <v>1124.1979199999998</v>
      </c>
      <c r="E27" s="49">
        <v>1283.9076800000003</v>
      </c>
      <c r="F27" s="98">
        <v>1068.7671300000002</v>
      </c>
      <c r="G27" s="98">
        <v>754.59008999999992</v>
      </c>
      <c r="H27" s="98">
        <v>752.54093999999998</v>
      </c>
      <c r="I27" s="98">
        <v>937.06302999999991</v>
      </c>
      <c r="J27" s="98">
        <v>639.39672999999993</v>
      </c>
      <c r="K27" s="98">
        <v>840.95888000000002</v>
      </c>
      <c r="L27" s="98">
        <v>1555.0156500000001</v>
      </c>
      <c r="M27" s="98">
        <v>1046.64617</v>
      </c>
      <c r="N27" s="98">
        <v>748.70776000000001</v>
      </c>
      <c r="O27" s="98">
        <v>717.95106999999996</v>
      </c>
      <c r="P27" s="98">
        <v>991.88953300000003</v>
      </c>
      <c r="Q27" s="98">
        <v>711.08252999999991</v>
      </c>
      <c r="R27" s="98">
        <v>285.20057000000003</v>
      </c>
      <c r="S27" s="98">
        <v>291.60160999999999</v>
      </c>
      <c r="T27" s="145">
        <v>564.10775999999998</v>
      </c>
      <c r="U27" s="98">
        <v>1024.56891</v>
      </c>
      <c r="V27" s="98">
        <v>832.9504300000001</v>
      </c>
      <c r="W27" s="98">
        <v>1104.6771199999998</v>
      </c>
      <c r="X27" s="2">
        <v>956.93368999999996</v>
      </c>
      <c r="Y27" s="98">
        <v>909.98524999999995</v>
      </c>
      <c r="Z27" s="142">
        <v>869.78716000000009</v>
      </c>
      <c r="AA27" s="142">
        <v>965.68848000000003</v>
      </c>
      <c r="AB27" s="142">
        <v>676.77837</v>
      </c>
      <c r="AC27" s="142">
        <v>1225.99135</v>
      </c>
      <c r="AD27" s="142">
        <v>721.40418999999997</v>
      </c>
      <c r="AE27" s="142">
        <v>624.29858000000013</v>
      </c>
      <c r="AF27" s="142">
        <v>1321.2010600000001</v>
      </c>
      <c r="AG27" s="142">
        <v>686.96755000000007</v>
      </c>
      <c r="AH27" s="142">
        <v>448.04570999999999</v>
      </c>
      <c r="AI27" s="142">
        <v>1493.8757999999998</v>
      </c>
      <c r="AJ27" s="142">
        <v>760.17962999999997</v>
      </c>
      <c r="AK27" s="142">
        <v>973.88114999999993</v>
      </c>
      <c r="AL27" s="142">
        <v>932.43853000000001</v>
      </c>
      <c r="AM27" s="142">
        <v>206.91559000000001</v>
      </c>
    </row>
    <row r="28" spans="1:39" x14ac:dyDescent="0.25">
      <c r="A28" s="6" t="s">
        <v>207</v>
      </c>
      <c r="B28" s="73">
        <v>1185.9043100000001</v>
      </c>
      <c r="C28" s="73">
        <v>1462.6660400000001</v>
      </c>
      <c r="D28" s="73">
        <v>1254.9150400000001</v>
      </c>
      <c r="E28" s="49">
        <v>649.89289999999994</v>
      </c>
      <c r="F28" s="98">
        <v>1136.5136</v>
      </c>
      <c r="G28" s="98">
        <v>475.72452000000004</v>
      </c>
      <c r="H28" s="98">
        <v>719.00702000000001</v>
      </c>
      <c r="I28" s="98">
        <v>673.96489999999994</v>
      </c>
      <c r="J28" s="98">
        <v>754.42828999999995</v>
      </c>
      <c r="K28" s="98">
        <v>686.52632000000006</v>
      </c>
      <c r="L28" s="98">
        <v>436.90769</v>
      </c>
      <c r="M28" s="98">
        <v>574.47712000000001</v>
      </c>
      <c r="N28" s="98">
        <v>377.08880000000005</v>
      </c>
      <c r="O28" s="98">
        <v>507.54090000000002</v>
      </c>
      <c r="P28" s="98">
        <v>340.78020000000004</v>
      </c>
      <c r="Q28" s="98">
        <v>342.11591999999996</v>
      </c>
      <c r="R28" s="98">
        <v>521.07424000000003</v>
      </c>
      <c r="S28" s="98">
        <v>154.84581</v>
      </c>
      <c r="T28" s="145">
        <v>524.19818999999995</v>
      </c>
      <c r="U28" s="98">
        <v>880.89662999999996</v>
      </c>
      <c r="V28" s="98">
        <v>665.81376999999998</v>
      </c>
      <c r="W28" s="98">
        <v>384.12154000000004</v>
      </c>
      <c r="X28" s="2">
        <v>627.50367000000006</v>
      </c>
      <c r="Y28" s="98">
        <v>796.48485000000005</v>
      </c>
      <c r="Z28" s="142">
        <v>780.98595</v>
      </c>
      <c r="AA28" s="142">
        <v>1018.51639</v>
      </c>
      <c r="AB28" s="142">
        <v>966.08462000000009</v>
      </c>
      <c r="AC28" s="142">
        <v>836.73530000000005</v>
      </c>
      <c r="AD28" s="142">
        <v>881.03422999999998</v>
      </c>
      <c r="AE28" s="142">
        <v>874.57285000000002</v>
      </c>
      <c r="AF28" s="142">
        <v>782.33560000000011</v>
      </c>
      <c r="AG28" s="142">
        <v>685.94497000000001</v>
      </c>
      <c r="AH28" s="142">
        <v>822.68200999999999</v>
      </c>
      <c r="AI28" s="142">
        <v>789.96649000000002</v>
      </c>
      <c r="AJ28" s="142">
        <v>242.15872000000002</v>
      </c>
      <c r="AK28" s="142">
        <v>369.28042999999997</v>
      </c>
      <c r="AL28" s="142">
        <v>383.28197999999998</v>
      </c>
      <c r="AM28" s="142">
        <v>104.66256</v>
      </c>
    </row>
    <row r="29" spans="1:39" x14ac:dyDescent="0.25">
      <c r="A29" s="8" t="s">
        <v>182</v>
      </c>
      <c r="B29" s="75">
        <v>444451.16621299996</v>
      </c>
      <c r="C29" s="75">
        <v>494876.69666900003</v>
      </c>
      <c r="D29" s="75">
        <v>482152.08714000002</v>
      </c>
      <c r="E29" s="77">
        <v>484052.13383199996</v>
      </c>
      <c r="F29" s="125">
        <v>431538.70151599991</v>
      </c>
      <c r="G29" s="125">
        <v>462696.53113900009</v>
      </c>
      <c r="H29" s="125">
        <v>447119.15993600007</v>
      </c>
      <c r="I29" s="125">
        <v>490414.56973599998</v>
      </c>
      <c r="J29" s="125">
        <v>429813.22931299999</v>
      </c>
      <c r="K29" s="125">
        <v>493316.81345700001</v>
      </c>
      <c r="L29" s="125">
        <v>480906.34596400009</v>
      </c>
      <c r="M29" s="125">
        <v>511443.64000500005</v>
      </c>
      <c r="N29" s="125">
        <v>455015.8258799999</v>
      </c>
      <c r="O29" s="125">
        <v>23548.659530000001</v>
      </c>
      <c r="P29" s="125">
        <v>28832.879199999999</v>
      </c>
      <c r="Q29" s="125">
        <v>24600.462839999997</v>
      </c>
      <c r="R29" s="125">
        <v>485336.22033799998</v>
      </c>
      <c r="S29" s="125">
        <v>308385.99760300003</v>
      </c>
      <c r="T29" s="146">
        <v>374802.32455100003</v>
      </c>
      <c r="U29" s="125">
        <v>405670.549237</v>
      </c>
      <c r="V29" s="125">
        <v>446461.6029409999</v>
      </c>
      <c r="W29" s="125">
        <v>503032.63889999996</v>
      </c>
      <c r="X29" s="148">
        <v>553959.20706299995</v>
      </c>
      <c r="Y29" s="125">
        <v>617722.69341699989</v>
      </c>
      <c r="Z29" s="152">
        <v>631974.97397399996</v>
      </c>
      <c r="AA29" s="152">
        <v>716376.15538200003</v>
      </c>
      <c r="AB29" s="152">
        <v>666453.09373700002</v>
      </c>
      <c r="AC29" s="152">
        <v>780184.87183100008</v>
      </c>
      <c r="AD29" s="152">
        <v>642040.38958199997</v>
      </c>
      <c r="AE29" s="152">
        <v>647648.06023299997</v>
      </c>
      <c r="AF29" s="152">
        <v>705748.97100499994</v>
      </c>
      <c r="AG29" s="152">
        <v>686276.47667200002</v>
      </c>
      <c r="AH29" s="152">
        <v>720442.86994900007</v>
      </c>
      <c r="AI29" s="152">
        <v>758429.39589499997</v>
      </c>
      <c r="AJ29" s="152">
        <v>688036.13887900009</v>
      </c>
      <c r="AK29" s="152">
        <v>742210.59829699993</v>
      </c>
      <c r="AL29" s="152">
        <v>692772.258822</v>
      </c>
      <c r="AM29" s="152">
        <v>221547.00974199997</v>
      </c>
    </row>
    <row r="30" spans="1:39" x14ac:dyDescent="0.25">
      <c r="A30" s="8"/>
      <c r="B30" s="130"/>
      <c r="C30" s="130"/>
      <c r="D30" s="130"/>
      <c r="E30" s="71"/>
      <c r="F30" s="98"/>
      <c r="G30" s="98"/>
      <c r="H30" s="98"/>
      <c r="I30" s="98"/>
      <c r="J30" s="98"/>
      <c r="K30" s="98"/>
      <c r="L30" s="98"/>
      <c r="M30" s="98"/>
      <c r="N30" s="2"/>
      <c r="O30" s="6"/>
      <c r="P30" s="6"/>
      <c r="Q30" s="6"/>
      <c r="R30" s="6"/>
      <c r="S30" s="6"/>
      <c r="U30" s="6"/>
      <c r="V30" s="6"/>
      <c r="W30" s="6"/>
      <c r="X30" s="129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spans="1:39" x14ac:dyDescent="0.25">
      <c r="A31" s="8" t="s">
        <v>183</v>
      </c>
      <c r="B31" s="132">
        <v>119561.805542</v>
      </c>
      <c r="C31" s="132">
        <v>151439.24897000002</v>
      </c>
      <c r="D31" s="132">
        <v>138995.751938</v>
      </c>
      <c r="E31" s="133">
        <v>82099.109290000008</v>
      </c>
      <c r="F31" s="132">
        <v>157341.468074</v>
      </c>
      <c r="G31" s="132">
        <v>178183.83522299997</v>
      </c>
      <c r="H31" s="132">
        <v>123455.88730500001</v>
      </c>
      <c r="I31" s="132">
        <v>96188.715129999997</v>
      </c>
      <c r="J31" s="132">
        <v>127192.54133000001</v>
      </c>
      <c r="K31" s="132">
        <v>142463.65276600001</v>
      </c>
      <c r="L31" s="132">
        <v>117310.82079</v>
      </c>
      <c r="M31" s="132">
        <v>94911.205703999993</v>
      </c>
      <c r="N31" s="132">
        <v>109924.308144</v>
      </c>
      <c r="O31" s="132">
        <v>131483.00445200002</v>
      </c>
      <c r="P31" s="132">
        <v>144723.25059600003</v>
      </c>
      <c r="Q31" s="132">
        <v>105671.891525</v>
      </c>
      <c r="R31" s="132">
        <v>81826.848775000006</v>
      </c>
      <c r="S31" s="132">
        <v>136765.85523099999</v>
      </c>
      <c r="T31" s="147">
        <v>121649.94933300001</v>
      </c>
      <c r="U31" s="132">
        <v>85313.673714999997</v>
      </c>
      <c r="V31" s="132">
        <v>113416.426832</v>
      </c>
      <c r="W31" s="132">
        <v>149428.95809999999</v>
      </c>
      <c r="X31" s="133">
        <v>148907.86290599999</v>
      </c>
      <c r="Y31" s="132">
        <v>115465.34656899999</v>
      </c>
      <c r="Z31" s="152">
        <v>117206.45240999998</v>
      </c>
      <c r="AA31" s="152">
        <v>202071.92497599998</v>
      </c>
      <c r="AB31" s="152">
        <v>159285.157236</v>
      </c>
      <c r="AC31" s="152">
        <v>110827.69222499999</v>
      </c>
      <c r="AD31" s="152">
        <v>103376.89180800001</v>
      </c>
      <c r="AE31" s="152">
        <v>157276.04623599999</v>
      </c>
      <c r="AF31" s="152">
        <v>152969.80040499993</v>
      </c>
      <c r="AG31" s="152">
        <v>94052.453539999988</v>
      </c>
      <c r="AH31" s="152">
        <v>103946.89246399999</v>
      </c>
      <c r="AI31" s="152">
        <v>161382.657882</v>
      </c>
      <c r="AJ31" s="152">
        <v>157927.31458999999</v>
      </c>
      <c r="AK31" s="152">
        <v>146687.23167500002</v>
      </c>
      <c r="AL31" s="152">
        <v>100507.60825399999</v>
      </c>
      <c r="AM31" s="152">
        <v>54800.896369999995</v>
      </c>
    </row>
    <row r="32" spans="1:39" x14ac:dyDescent="0.25">
      <c r="A32" s="8"/>
      <c r="B32" s="6"/>
      <c r="C32" s="6"/>
      <c r="D32" s="6"/>
      <c r="E32" s="129"/>
      <c r="F32" s="125"/>
      <c r="G32" s="125"/>
      <c r="H32" s="125"/>
      <c r="I32" s="125"/>
      <c r="J32" s="125"/>
      <c r="K32" s="125"/>
      <c r="L32" s="125"/>
      <c r="M32" s="125"/>
      <c r="N32" s="125"/>
      <c r="O32" s="6"/>
      <c r="P32" s="6"/>
      <c r="Q32" s="6"/>
      <c r="R32" s="6"/>
      <c r="S32" s="6"/>
      <c r="U32" s="6"/>
      <c r="V32" s="6"/>
      <c r="W32" s="6"/>
      <c r="X32" s="129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x14ac:dyDescent="0.25">
      <c r="A33" s="9" t="s">
        <v>184</v>
      </c>
      <c r="B33" s="101">
        <v>-256302.00299099993</v>
      </c>
      <c r="C33" s="101">
        <v>-283352.849399</v>
      </c>
      <c r="D33" s="101">
        <v>-268574.81420199998</v>
      </c>
      <c r="E33" s="101">
        <v>-326024.72657200001</v>
      </c>
      <c r="F33" s="101">
        <v>-220026.24040199994</v>
      </c>
      <c r="G33" s="101">
        <v>-225701.41338600015</v>
      </c>
      <c r="H33" s="101">
        <v>-250771.03471100007</v>
      </c>
      <c r="I33" s="101">
        <v>-311574.44462599995</v>
      </c>
      <c r="J33" s="101">
        <v>-243078.19658299998</v>
      </c>
      <c r="K33" s="101">
        <v>-277381.81259099999</v>
      </c>
      <c r="L33" s="101">
        <v>-289747.19544400013</v>
      </c>
      <c r="M33" s="101">
        <v>-324570.37324100011</v>
      </c>
      <c r="N33" s="101">
        <v>-274108.86516599986</v>
      </c>
      <c r="O33" s="101">
        <v>172104.58757199999</v>
      </c>
      <c r="P33" s="101">
        <v>205414.14187600001</v>
      </c>
      <c r="Q33" s="101">
        <v>166261.68737499998</v>
      </c>
      <c r="R33" s="101">
        <v>-331392.87476299994</v>
      </c>
      <c r="S33" s="101">
        <v>-133595.30388200001</v>
      </c>
      <c r="T33" s="78">
        <v>-210716.87176800004</v>
      </c>
      <c r="U33" s="101">
        <v>-271902.45261199999</v>
      </c>
      <c r="V33" s="101">
        <v>-281052.30508899991</v>
      </c>
      <c r="W33" s="101">
        <v>-290496.45155999996</v>
      </c>
      <c r="X33" s="78">
        <v>-330068.06170699996</v>
      </c>
      <c r="Y33" s="101">
        <v>-412768.24547799991</v>
      </c>
      <c r="Z33" s="153">
        <v>-412579.892024</v>
      </c>
      <c r="AA33" s="153">
        <v>-447218.26122600009</v>
      </c>
      <c r="AB33" s="153">
        <v>-424914.218391</v>
      </c>
      <c r="AC33" s="153">
        <v>-520957.58537600015</v>
      </c>
      <c r="AD33" s="153">
        <v>-456246.37180399994</v>
      </c>
      <c r="AE33" s="153">
        <v>-419148.23694699991</v>
      </c>
      <c r="AF33" s="153">
        <v>-463224.75081000006</v>
      </c>
      <c r="AG33" s="153">
        <v>-494973.56201200007</v>
      </c>
      <c r="AH33" s="153">
        <v>-547638.17853500007</v>
      </c>
      <c r="AI33" s="153">
        <v>-512817.64922299999</v>
      </c>
      <c r="AJ33" s="153">
        <v>-453112.29858900013</v>
      </c>
      <c r="AK33" s="153">
        <v>-500021.23094199988</v>
      </c>
      <c r="AL33" s="153">
        <v>-520777.28383800003</v>
      </c>
      <c r="AM33" s="153">
        <v>-144050.08614199996</v>
      </c>
    </row>
    <row r="34" spans="1:39" x14ac:dyDescent="0.25">
      <c r="A34" s="1" t="s">
        <v>26</v>
      </c>
    </row>
    <row r="35" spans="1:39" x14ac:dyDescent="0.25">
      <c r="A35" s="1" t="s">
        <v>27</v>
      </c>
    </row>
    <row r="36" spans="1:39" x14ac:dyDescent="0.25">
      <c r="A36" s="1" t="s">
        <v>208</v>
      </c>
    </row>
  </sheetData>
  <mergeCells count="42">
    <mergeCell ref="A1:J1"/>
    <mergeCell ref="A2:J2"/>
    <mergeCell ref="P5:P6"/>
    <mergeCell ref="Q5:Q6"/>
    <mergeCell ref="K5:K6"/>
    <mergeCell ref="L5:L6"/>
    <mergeCell ref="A4:Q4"/>
    <mergeCell ref="M5:M6"/>
    <mergeCell ref="N5:N6"/>
    <mergeCell ref="O5:O6"/>
    <mergeCell ref="F5:F6"/>
    <mergeCell ref="G5:G6"/>
    <mergeCell ref="H5:H6"/>
    <mergeCell ref="I5:I6"/>
    <mergeCell ref="J5:J6"/>
    <mergeCell ref="X5:X6"/>
    <mergeCell ref="Y5:Y6"/>
    <mergeCell ref="A5:A6"/>
    <mergeCell ref="B5:B6"/>
    <mergeCell ref="C5:C6"/>
    <mergeCell ref="D5:D6"/>
    <mergeCell ref="W5:W6"/>
    <mergeCell ref="E5:E6"/>
    <mergeCell ref="R5:R6"/>
    <mergeCell ref="S5:S6"/>
    <mergeCell ref="T5:T6"/>
    <mergeCell ref="U5:U6"/>
    <mergeCell ref="V5:V6"/>
    <mergeCell ref="AJ5:AJ6"/>
    <mergeCell ref="AK5:AK6"/>
    <mergeCell ref="AL5:AL6"/>
    <mergeCell ref="AM5:AM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workbookViewId="0">
      <selection activeCell="A3" sqref="A1:K22"/>
    </sheetView>
  </sheetViews>
  <sheetFormatPr defaultRowHeight="15" x14ac:dyDescent="0.25"/>
  <cols>
    <col min="1" max="1" width="22.85546875" bestFit="1" customWidth="1"/>
    <col min="2" max="2" width="15" bestFit="1" customWidth="1"/>
    <col min="3" max="3" width="10.7109375" bestFit="1" customWidth="1"/>
    <col min="4" max="4" width="12.85546875" bestFit="1" customWidth="1"/>
    <col min="5" max="5" width="10.7109375" bestFit="1" customWidth="1"/>
    <col min="6" max="6" width="12.140625" bestFit="1" customWidth="1"/>
    <col min="7" max="7" width="9" bestFit="1" customWidth="1"/>
    <col min="8" max="8" width="12.85546875" bestFit="1" customWidth="1"/>
    <col min="9" max="9" width="10.7109375" bestFit="1" customWidth="1"/>
    <col min="12" max="12" width="10.28515625" bestFit="1" customWidth="1"/>
  </cols>
  <sheetData>
    <row r="1" spans="1:11" x14ac:dyDescent="0.25">
      <c r="A1" s="230" t="s">
        <v>29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25">
      <c r="A2" s="230" t="s">
        <v>30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28"/>
      <c r="C4" s="28"/>
      <c r="D4" s="14"/>
      <c r="E4" s="14"/>
      <c r="F4" s="14"/>
      <c r="G4" s="14"/>
      <c r="H4" s="14"/>
      <c r="I4" s="18" t="s">
        <v>3</v>
      </c>
    </row>
    <row r="5" spans="1:11" x14ac:dyDescent="0.25">
      <c r="A5" s="236" t="s">
        <v>31</v>
      </c>
      <c r="B5" s="232" t="s">
        <v>5</v>
      </c>
      <c r="C5" s="233"/>
      <c r="D5" s="236" t="s">
        <v>6</v>
      </c>
      <c r="E5" s="242"/>
      <c r="F5" s="242"/>
      <c r="G5" s="242"/>
      <c r="H5" s="242"/>
      <c r="I5" s="237"/>
    </row>
    <row r="6" spans="1:11" x14ac:dyDescent="0.25">
      <c r="A6" s="238"/>
      <c r="B6" s="240"/>
      <c r="C6" s="241"/>
      <c r="D6" s="236" t="s">
        <v>8</v>
      </c>
      <c r="E6" s="237"/>
      <c r="F6" s="236" t="s">
        <v>9</v>
      </c>
      <c r="G6" s="237"/>
      <c r="H6" s="236" t="s">
        <v>10</v>
      </c>
      <c r="I6" s="237"/>
    </row>
    <row r="7" spans="1:11" x14ac:dyDescent="0.25">
      <c r="A7" s="92"/>
      <c r="B7" s="109">
        <v>45778</v>
      </c>
      <c r="C7" s="110">
        <v>45413</v>
      </c>
      <c r="D7" s="109">
        <v>45778</v>
      </c>
      <c r="E7" s="110">
        <v>45413</v>
      </c>
      <c r="F7" s="109">
        <v>45778</v>
      </c>
      <c r="G7" s="110">
        <v>45413</v>
      </c>
      <c r="H7" s="109">
        <v>45778</v>
      </c>
      <c r="I7" s="110">
        <v>45413</v>
      </c>
    </row>
    <row r="8" spans="1:11" x14ac:dyDescent="0.25">
      <c r="A8" s="82" t="s">
        <v>32</v>
      </c>
      <c r="B8" s="107">
        <v>110196.894111</v>
      </c>
      <c r="C8" s="48">
        <v>120251.518081</v>
      </c>
      <c r="D8" s="86">
        <v>4372.5854400000007</v>
      </c>
      <c r="E8" s="48">
        <v>3321.6722100000002</v>
      </c>
      <c r="F8" s="49">
        <v>4211.94866</v>
      </c>
      <c r="G8" s="50">
        <v>4731.2532199999996</v>
      </c>
      <c r="H8" s="49">
        <v>8584.5341000000008</v>
      </c>
      <c r="I8" s="48">
        <v>8052.9254299999993</v>
      </c>
    </row>
    <row r="9" spans="1:11" x14ac:dyDescent="0.25">
      <c r="A9" s="82" t="s">
        <v>33</v>
      </c>
      <c r="B9" s="107">
        <v>21444.086449999999</v>
      </c>
      <c r="C9" s="48">
        <v>22678.85961</v>
      </c>
      <c r="D9" s="86">
        <v>156.59879000000001</v>
      </c>
      <c r="E9" s="48">
        <v>1532.01045</v>
      </c>
      <c r="F9" s="49">
        <v>142.26495</v>
      </c>
      <c r="G9" s="50">
        <v>321.18210999999997</v>
      </c>
      <c r="H9" s="49">
        <v>298.86374000000001</v>
      </c>
      <c r="I9" s="48">
        <v>1853.19256</v>
      </c>
    </row>
    <row r="10" spans="1:11" x14ac:dyDescent="0.25">
      <c r="A10" s="82" t="s">
        <v>34</v>
      </c>
      <c r="B10" s="107">
        <v>1172.46693</v>
      </c>
      <c r="C10" s="48">
        <v>4096.07089</v>
      </c>
      <c r="D10" s="86">
        <v>22266.956149000001</v>
      </c>
      <c r="E10" s="48">
        <v>18112.730951999998</v>
      </c>
      <c r="F10" s="49">
        <v>78.795559999999995</v>
      </c>
      <c r="G10" s="50">
        <v>91.097909999999999</v>
      </c>
      <c r="H10" s="49">
        <v>22345.751709</v>
      </c>
      <c r="I10" s="48">
        <v>18203.828861999998</v>
      </c>
    </row>
    <row r="11" spans="1:11" x14ac:dyDescent="0.25">
      <c r="A11" s="82" t="s">
        <v>35</v>
      </c>
      <c r="B11" s="107">
        <v>7648.0994000000001</v>
      </c>
      <c r="C11" s="48">
        <v>8745.7069800000008</v>
      </c>
      <c r="D11" s="86">
        <v>6942.5024309999999</v>
      </c>
      <c r="E11" s="48">
        <v>5281.1675829999995</v>
      </c>
      <c r="F11" s="49">
        <v>107.87269000000001</v>
      </c>
      <c r="G11" s="50">
        <v>134.73286999999999</v>
      </c>
      <c r="H11" s="49">
        <v>7050.375121</v>
      </c>
      <c r="I11" s="48">
        <v>5415.9004529999993</v>
      </c>
    </row>
    <row r="12" spans="1:11" x14ac:dyDescent="0.25">
      <c r="A12" s="82" t="s">
        <v>36</v>
      </c>
      <c r="B12" s="107">
        <v>4061.2402999999999</v>
      </c>
      <c r="C12" s="48">
        <v>2792.0385099999999</v>
      </c>
      <c r="D12" s="86">
        <v>0.55480999999999991</v>
      </c>
      <c r="E12" s="48">
        <v>0</v>
      </c>
      <c r="F12" s="49">
        <v>160.22123000000002</v>
      </c>
      <c r="G12" s="50">
        <v>113.13408</v>
      </c>
      <c r="H12" s="49">
        <v>160.77604000000002</v>
      </c>
      <c r="I12" s="48">
        <v>113.13408</v>
      </c>
    </row>
    <row r="13" spans="1:11" x14ac:dyDescent="0.25">
      <c r="A13" s="82" t="s">
        <v>37</v>
      </c>
      <c r="B13" s="107">
        <v>1419.2208700000001</v>
      </c>
      <c r="C13" s="48">
        <v>2873.0281400000003</v>
      </c>
      <c r="D13" s="86">
        <v>0</v>
      </c>
      <c r="E13" s="48">
        <v>0</v>
      </c>
      <c r="F13" s="49">
        <v>0</v>
      </c>
      <c r="G13" s="50">
        <v>0</v>
      </c>
      <c r="H13" s="49">
        <v>0</v>
      </c>
      <c r="I13" s="48">
        <v>0</v>
      </c>
    </row>
    <row r="14" spans="1:11" x14ac:dyDescent="0.25">
      <c r="A14" s="82" t="s">
        <v>38</v>
      </c>
      <c r="B14" s="107">
        <v>29394.3606</v>
      </c>
      <c r="C14" s="48">
        <v>28109.15987</v>
      </c>
      <c r="D14" s="86">
        <v>1976.43453</v>
      </c>
      <c r="E14" s="48">
        <v>2013.1888899999999</v>
      </c>
      <c r="F14" s="49">
        <v>2908.0294800000001</v>
      </c>
      <c r="G14" s="50">
        <v>2344.0758799999999</v>
      </c>
      <c r="H14" s="49">
        <v>4884.4640099999997</v>
      </c>
      <c r="I14" s="48">
        <v>4357.2647699999998</v>
      </c>
    </row>
    <row r="15" spans="1:11" x14ac:dyDescent="0.25">
      <c r="A15" s="82" t="s">
        <v>39</v>
      </c>
      <c r="B15" s="107">
        <v>3485.0805699999996</v>
      </c>
      <c r="C15" s="48">
        <v>6115.5645000000004</v>
      </c>
      <c r="D15" s="86">
        <v>9164.6874000000007</v>
      </c>
      <c r="E15" s="48">
        <v>9438.9240399999999</v>
      </c>
      <c r="F15" s="49">
        <v>255.50022000000001</v>
      </c>
      <c r="G15" s="50">
        <v>63.111550000000001</v>
      </c>
      <c r="H15" s="49">
        <v>9420.1876200000006</v>
      </c>
      <c r="I15" s="48">
        <v>9502.0355899999995</v>
      </c>
    </row>
    <row r="16" spans="1:11" x14ac:dyDescent="0.25">
      <c r="A16" s="82" t="s">
        <v>40</v>
      </c>
      <c r="B16" s="107">
        <v>2739.63393</v>
      </c>
      <c r="C16" s="48">
        <v>1796.82052</v>
      </c>
      <c r="D16" s="86">
        <v>158.83375000000001</v>
      </c>
      <c r="E16" s="48">
        <v>37.200000000000003</v>
      </c>
      <c r="F16" s="49">
        <v>11.00676</v>
      </c>
      <c r="G16" s="50">
        <v>1.1436999999999999</v>
      </c>
      <c r="H16" s="49">
        <v>169.84050999999999</v>
      </c>
      <c r="I16" s="48">
        <v>38.343700000000005</v>
      </c>
    </row>
    <row r="17" spans="1:9" x14ac:dyDescent="0.25">
      <c r="A17" s="82" t="s">
        <v>41</v>
      </c>
      <c r="B17" s="107">
        <v>9.6367700000000003</v>
      </c>
      <c r="C17" s="48">
        <v>12.675649999999999</v>
      </c>
      <c r="D17" s="86">
        <v>0</v>
      </c>
      <c r="E17" s="48">
        <v>38.778390000000002</v>
      </c>
      <c r="F17" s="49">
        <v>0</v>
      </c>
      <c r="G17" s="50">
        <v>0</v>
      </c>
      <c r="H17" s="49">
        <v>0</v>
      </c>
      <c r="I17" s="48">
        <v>38.778390000000002</v>
      </c>
    </row>
    <row r="18" spans="1:9" x14ac:dyDescent="0.25">
      <c r="A18" s="82" t="s">
        <v>42</v>
      </c>
      <c r="B18" s="107">
        <v>34142.716329999996</v>
      </c>
      <c r="C18" s="48">
        <v>30419.624789999998</v>
      </c>
      <c r="D18" s="86">
        <v>0</v>
      </c>
      <c r="E18" s="48">
        <v>28.7</v>
      </c>
      <c r="F18" s="49">
        <v>34.077669999999998</v>
      </c>
      <c r="G18" s="50">
        <v>161.59691000000001</v>
      </c>
      <c r="H18" s="49">
        <v>34.077669999999998</v>
      </c>
      <c r="I18" s="48">
        <v>190.29691</v>
      </c>
    </row>
    <row r="19" spans="1:9" x14ac:dyDescent="0.25">
      <c r="A19" s="82" t="s">
        <v>43</v>
      </c>
      <c r="B19" s="107">
        <v>28745.400730000001</v>
      </c>
      <c r="C19" s="48">
        <v>23351.140079999997</v>
      </c>
      <c r="D19" s="86">
        <v>689.10703999999998</v>
      </c>
      <c r="E19" s="48">
        <v>1348.2641599999999</v>
      </c>
      <c r="F19" s="49">
        <v>90.154610000000005</v>
      </c>
      <c r="G19" s="50">
        <v>257.15804000000003</v>
      </c>
      <c r="H19" s="49">
        <v>779.26165000000003</v>
      </c>
      <c r="I19" s="48">
        <v>1605.4222</v>
      </c>
    </row>
    <row r="20" spans="1:9" x14ac:dyDescent="0.25">
      <c r="A20" s="93" t="s">
        <v>25</v>
      </c>
      <c r="B20" s="87">
        <v>244458.83699099999</v>
      </c>
      <c r="C20" s="106">
        <v>251242.20762100001</v>
      </c>
      <c r="D20" s="108">
        <v>45728.260340000008</v>
      </c>
      <c r="E20" s="108">
        <v>41152.636674999987</v>
      </c>
      <c r="F20" s="87">
        <v>7999.8718299999991</v>
      </c>
      <c r="G20" s="87">
        <v>8218.4862699999976</v>
      </c>
      <c r="H20" s="87">
        <v>53728.13216999999</v>
      </c>
      <c r="I20" s="87">
        <v>49371.122944999996</v>
      </c>
    </row>
    <row r="21" spans="1:9" x14ac:dyDescent="0.25">
      <c r="A21" s="1" t="s">
        <v>26</v>
      </c>
      <c r="B21" s="1"/>
      <c r="C21" s="19"/>
      <c r="D21" s="19"/>
      <c r="E21" s="20"/>
      <c r="F21" s="20"/>
      <c r="G21" s="20"/>
      <c r="H21" s="20"/>
      <c r="I21" s="20"/>
    </row>
    <row r="22" spans="1:9" x14ac:dyDescent="0.25">
      <c r="A22" s="1" t="s">
        <v>27</v>
      </c>
      <c r="B22" s="1"/>
      <c r="C22" s="21"/>
      <c r="D22" s="21"/>
      <c r="E22" s="21"/>
      <c r="F22" s="21"/>
      <c r="G22" s="21"/>
      <c r="H22" s="21"/>
      <c r="I22" s="21"/>
    </row>
    <row r="23" spans="1:9" x14ac:dyDescent="0.25">
      <c r="F23" s="165"/>
      <c r="H23" s="165"/>
      <c r="I23" s="165"/>
    </row>
    <row r="24" spans="1:9" x14ac:dyDescent="0.25">
      <c r="C24" s="4"/>
      <c r="D24" s="4"/>
      <c r="E24" s="4"/>
      <c r="F24" s="4"/>
      <c r="G24" s="4"/>
      <c r="H24" s="4"/>
      <c r="I24" s="4"/>
    </row>
    <row r="25" spans="1:9" x14ac:dyDescent="0.25">
      <c r="C25" s="4"/>
      <c r="D25" s="4"/>
      <c r="E25" s="4"/>
      <c r="F25" s="4"/>
      <c r="G25" s="4"/>
      <c r="H25" s="4"/>
      <c r="I25" s="4"/>
    </row>
    <row r="26" spans="1:9" x14ac:dyDescent="0.25">
      <c r="C26" s="4"/>
      <c r="D26" s="4"/>
      <c r="E26" s="4"/>
      <c r="F26" s="4"/>
      <c r="G26" s="4"/>
      <c r="H26" s="4"/>
      <c r="I26" s="4"/>
    </row>
    <row r="29" spans="1:9" x14ac:dyDescent="0.25">
      <c r="A29" s="22"/>
      <c r="B29" s="22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I14" sqref="I14"/>
    </sheetView>
  </sheetViews>
  <sheetFormatPr defaultRowHeight="15" x14ac:dyDescent="0.25"/>
  <cols>
    <col min="1" max="1" width="22.42578125" bestFit="1" customWidth="1"/>
    <col min="2" max="2" width="11.85546875" bestFit="1" customWidth="1"/>
    <col min="3" max="3" width="10.5703125" bestFit="1" customWidth="1"/>
    <col min="4" max="4" width="12.140625" bestFit="1" customWidth="1"/>
    <col min="5" max="6" width="9.5703125" bestFit="1" customWidth="1"/>
    <col min="7" max="7" width="8.5703125" bestFit="1" customWidth="1"/>
    <col min="8" max="8" width="12.140625" bestFit="1" customWidth="1"/>
    <col min="9" max="9" width="9.5703125" bestFit="1" customWidth="1"/>
    <col min="10" max="10" width="12.85546875" bestFit="1" customWidth="1"/>
    <col min="11" max="11" width="9.28515625" bestFit="1" customWidth="1"/>
  </cols>
  <sheetData>
    <row r="1" spans="1:11" x14ac:dyDescent="0.25">
      <c r="A1" s="230" t="s">
        <v>44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spans="1:11" x14ac:dyDescent="0.25">
      <c r="A2" s="230" t="s">
        <v>45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28"/>
      <c r="K4" s="18" t="s">
        <v>3</v>
      </c>
    </row>
    <row r="5" spans="1:11" x14ac:dyDescent="0.25">
      <c r="A5" s="231" t="s">
        <v>4</v>
      </c>
      <c r="B5" s="232" t="s">
        <v>5</v>
      </c>
      <c r="C5" s="233"/>
      <c r="D5" s="239" t="s">
        <v>6</v>
      </c>
      <c r="E5" s="239"/>
      <c r="F5" s="239"/>
      <c r="G5" s="239"/>
      <c r="H5" s="239"/>
      <c r="I5" s="239"/>
      <c r="J5" s="232" t="s">
        <v>7</v>
      </c>
      <c r="K5" s="233"/>
    </row>
    <row r="6" spans="1:11" x14ac:dyDescent="0.25">
      <c r="A6" s="231"/>
      <c r="B6" s="234"/>
      <c r="C6" s="235"/>
      <c r="D6" s="239" t="s">
        <v>8</v>
      </c>
      <c r="E6" s="243"/>
      <c r="F6" s="238" t="s">
        <v>9</v>
      </c>
      <c r="G6" s="243"/>
      <c r="H6" s="238" t="s">
        <v>10</v>
      </c>
      <c r="I6" s="239"/>
      <c r="J6" s="234"/>
      <c r="K6" s="235"/>
    </row>
    <row r="7" spans="1:11" x14ac:dyDescent="0.25">
      <c r="A7" s="89"/>
      <c r="B7" s="109">
        <v>45778</v>
      </c>
      <c r="C7" s="110">
        <v>45413</v>
      </c>
      <c r="D7" s="109">
        <v>45778</v>
      </c>
      <c r="E7" s="110">
        <v>45413</v>
      </c>
      <c r="F7" s="109">
        <v>45778</v>
      </c>
      <c r="G7" s="110">
        <v>45413</v>
      </c>
      <c r="H7" s="109">
        <v>45778</v>
      </c>
      <c r="I7" s="110">
        <v>45413</v>
      </c>
      <c r="J7" s="109">
        <v>45778</v>
      </c>
      <c r="K7" s="110">
        <v>45413</v>
      </c>
    </row>
    <row r="8" spans="1:11" x14ac:dyDescent="0.25">
      <c r="A8" s="82" t="s">
        <v>11</v>
      </c>
      <c r="B8" s="105">
        <v>1055.0906299999999</v>
      </c>
      <c r="C8" s="113">
        <v>1387.5557200000001</v>
      </c>
      <c r="D8" s="112">
        <v>8226.5178200000009</v>
      </c>
      <c r="E8" s="48">
        <v>7937.8255300000001</v>
      </c>
      <c r="F8" s="105">
        <v>0.52271000000000001</v>
      </c>
      <c r="G8" s="48">
        <v>0</v>
      </c>
      <c r="H8" s="50">
        <v>8227.0405300000002</v>
      </c>
      <c r="I8" s="50">
        <v>7937.8255300000001</v>
      </c>
      <c r="J8" s="83">
        <v>7171.9499000000005</v>
      </c>
      <c r="K8" s="84">
        <v>6550.2698099999998</v>
      </c>
    </row>
    <row r="9" spans="1:11" x14ac:dyDescent="0.25">
      <c r="A9" s="82" t="s">
        <v>12</v>
      </c>
      <c r="B9" s="105">
        <v>1086.5043600000001</v>
      </c>
      <c r="C9" s="113">
        <v>2642.74413</v>
      </c>
      <c r="D9" s="112">
        <v>7.1583500000000004</v>
      </c>
      <c r="E9" s="48">
        <v>282.89116999999999</v>
      </c>
      <c r="F9" s="105">
        <v>0</v>
      </c>
      <c r="G9" s="48">
        <v>0.15646000000000002</v>
      </c>
      <c r="H9" s="50">
        <v>7.1583500000000004</v>
      </c>
      <c r="I9" s="50">
        <v>283.04762999999997</v>
      </c>
      <c r="J9" s="83">
        <v>-1079.3460100000002</v>
      </c>
      <c r="K9" s="84">
        <v>-2359.6965</v>
      </c>
    </row>
    <row r="10" spans="1:11" x14ac:dyDescent="0.25">
      <c r="A10" s="82" t="s">
        <v>13</v>
      </c>
      <c r="B10" s="105">
        <v>16.378049999999998</v>
      </c>
      <c r="C10" s="113">
        <v>0</v>
      </c>
      <c r="D10" s="112">
        <v>1.38703</v>
      </c>
      <c r="E10" s="48">
        <v>0</v>
      </c>
      <c r="F10" s="105">
        <v>0.33700999999999998</v>
      </c>
      <c r="G10" s="48">
        <v>0</v>
      </c>
      <c r="H10" s="50">
        <v>1.72404</v>
      </c>
      <c r="I10" s="50">
        <v>0</v>
      </c>
      <c r="J10" s="83">
        <v>-14.654009999999998</v>
      </c>
      <c r="K10" s="84">
        <v>0</v>
      </c>
    </row>
    <row r="11" spans="1:11" x14ac:dyDescent="0.25">
      <c r="A11" s="82" t="s">
        <v>14</v>
      </c>
      <c r="B11" s="105">
        <v>0</v>
      </c>
      <c r="C11" s="113">
        <v>0</v>
      </c>
      <c r="D11" s="112">
        <v>0</v>
      </c>
      <c r="E11" s="48">
        <v>0</v>
      </c>
      <c r="F11" s="105">
        <v>0</v>
      </c>
      <c r="G11" s="48">
        <v>0</v>
      </c>
      <c r="H11" s="50">
        <v>0</v>
      </c>
      <c r="I11" s="50">
        <v>0</v>
      </c>
      <c r="J11" s="83">
        <v>0</v>
      </c>
      <c r="K11" s="84">
        <v>0</v>
      </c>
    </row>
    <row r="12" spans="1:11" x14ac:dyDescent="0.25">
      <c r="A12" s="82" t="s">
        <v>15</v>
      </c>
      <c r="B12" s="105">
        <v>0</v>
      </c>
      <c r="C12" s="113">
        <v>0</v>
      </c>
      <c r="D12" s="112">
        <v>460.71578999999997</v>
      </c>
      <c r="E12" s="48">
        <v>358.30243999999999</v>
      </c>
      <c r="F12" s="105">
        <v>0</v>
      </c>
      <c r="G12" s="48">
        <v>0</v>
      </c>
      <c r="H12" s="50">
        <v>460.71578999999997</v>
      </c>
      <c r="I12" s="50">
        <v>358.30243999999999</v>
      </c>
      <c r="J12" s="83">
        <v>460.71578999999997</v>
      </c>
      <c r="K12" s="84">
        <v>358.30243999999999</v>
      </c>
    </row>
    <row r="13" spans="1:11" x14ac:dyDescent="0.25">
      <c r="A13" s="82" t="s">
        <v>16</v>
      </c>
      <c r="B13" s="105">
        <v>478.91144000000003</v>
      </c>
      <c r="C13" s="113">
        <v>610.34731999999997</v>
      </c>
      <c r="D13" s="112">
        <v>23.061340000000001</v>
      </c>
      <c r="E13" s="48">
        <v>263.24230999999997</v>
      </c>
      <c r="F13" s="105">
        <v>3.2269000000000001</v>
      </c>
      <c r="G13" s="48">
        <v>0</v>
      </c>
      <c r="H13" s="50">
        <v>26.288240000000002</v>
      </c>
      <c r="I13" s="50">
        <v>263.24230999999997</v>
      </c>
      <c r="J13" s="83">
        <v>-452.6232</v>
      </c>
      <c r="K13" s="84">
        <v>-347.10500999999999</v>
      </c>
    </row>
    <row r="14" spans="1:11" x14ac:dyDescent="0.25">
      <c r="A14" s="82" t="s">
        <v>17</v>
      </c>
      <c r="B14" s="105">
        <v>446.06214</v>
      </c>
      <c r="C14" s="113">
        <v>657.53382999999997</v>
      </c>
      <c r="D14" s="112">
        <v>445.84707000000003</v>
      </c>
      <c r="E14" s="48">
        <v>596.66259000000002</v>
      </c>
      <c r="F14" s="105">
        <v>223.24620000000002</v>
      </c>
      <c r="G14" s="48">
        <v>57.911339999999996</v>
      </c>
      <c r="H14" s="50">
        <v>669.09327000000008</v>
      </c>
      <c r="I14" s="50">
        <v>654.57393000000002</v>
      </c>
      <c r="J14" s="83">
        <v>223.03113000000008</v>
      </c>
      <c r="K14" s="84">
        <v>-2.9598999999999478</v>
      </c>
    </row>
    <row r="15" spans="1:11" x14ac:dyDescent="0.25">
      <c r="A15" s="82" t="s">
        <v>18</v>
      </c>
      <c r="B15" s="105">
        <v>137.35338000000002</v>
      </c>
      <c r="C15" s="113">
        <v>558.24146999999994</v>
      </c>
      <c r="D15" s="112">
        <v>0</v>
      </c>
      <c r="E15" s="48">
        <v>0</v>
      </c>
      <c r="F15" s="105">
        <v>0</v>
      </c>
      <c r="G15" s="48">
        <v>0</v>
      </c>
      <c r="H15" s="50">
        <v>0</v>
      </c>
      <c r="I15" s="50">
        <v>0</v>
      </c>
      <c r="J15" s="83">
        <v>-137.35338000000002</v>
      </c>
      <c r="K15" s="84">
        <v>-558.24146999999994</v>
      </c>
    </row>
    <row r="16" spans="1:11" x14ac:dyDescent="0.25">
      <c r="A16" s="82" t="s">
        <v>19</v>
      </c>
      <c r="B16" s="105">
        <v>248.79187999999999</v>
      </c>
      <c r="C16" s="113">
        <v>214.81642000000002</v>
      </c>
      <c r="D16" s="112">
        <v>0</v>
      </c>
      <c r="E16" s="48">
        <v>0</v>
      </c>
      <c r="F16" s="105">
        <v>25.110889999999998</v>
      </c>
      <c r="G16" s="48">
        <v>0</v>
      </c>
      <c r="H16" s="50">
        <v>25.110889999999998</v>
      </c>
      <c r="I16" s="50">
        <v>0</v>
      </c>
      <c r="J16" s="83">
        <v>-223.68099000000001</v>
      </c>
      <c r="K16" s="84">
        <v>-214.81642000000002</v>
      </c>
    </row>
    <row r="17" spans="1:11" x14ac:dyDescent="0.25">
      <c r="A17" s="82" t="s">
        <v>20</v>
      </c>
      <c r="B17" s="105">
        <v>0</v>
      </c>
      <c r="C17" s="113">
        <v>0</v>
      </c>
      <c r="D17" s="112">
        <v>0</v>
      </c>
      <c r="E17" s="48">
        <v>0</v>
      </c>
      <c r="F17" s="105">
        <v>0</v>
      </c>
      <c r="G17" s="48">
        <v>0</v>
      </c>
      <c r="H17" s="50">
        <v>0</v>
      </c>
      <c r="I17" s="50">
        <v>0</v>
      </c>
      <c r="J17" s="83">
        <v>0</v>
      </c>
      <c r="K17" s="84">
        <v>0</v>
      </c>
    </row>
    <row r="18" spans="1:11" x14ac:dyDescent="0.25">
      <c r="A18" s="82" t="s">
        <v>21</v>
      </c>
      <c r="B18" s="105">
        <v>0</v>
      </c>
      <c r="C18" s="113">
        <v>0</v>
      </c>
      <c r="D18" s="112">
        <v>0</v>
      </c>
      <c r="E18" s="48">
        <v>0</v>
      </c>
      <c r="F18" s="105">
        <v>0</v>
      </c>
      <c r="G18" s="48">
        <v>0</v>
      </c>
      <c r="H18" s="50">
        <v>0</v>
      </c>
      <c r="I18" s="50">
        <v>0</v>
      </c>
      <c r="J18" s="83" t="s">
        <v>22</v>
      </c>
      <c r="K18" s="84" t="s">
        <v>22</v>
      </c>
    </row>
    <row r="19" spans="1:11" x14ac:dyDescent="0.25">
      <c r="A19" s="82" t="s">
        <v>23</v>
      </c>
      <c r="B19" s="105">
        <v>0</v>
      </c>
      <c r="C19" s="113">
        <v>0</v>
      </c>
      <c r="D19" s="112">
        <v>0</v>
      </c>
      <c r="E19" s="48">
        <v>0</v>
      </c>
      <c r="F19" s="105">
        <v>0</v>
      </c>
      <c r="G19" s="48">
        <v>0</v>
      </c>
      <c r="H19" s="50">
        <v>0</v>
      </c>
      <c r="I19" s="50">
        <v>0</v>
      </c>
      <c r="J19" s="83">
        <v>0</v>
      </c>
      <c r="K19" s="84">
        <v>0</v>
      </c>
    </row>
    <row r="20" spans="1:11" x14ac:dyDescent="0.25">
      <c r="A20" s="82" t="s">
        <v>24</v>
      </c>
      <c r="B20" s="105">
        <v>15.98869</v>
      </c>
      <c r="C20" s="113">
        <v>44.325609999999998</v>
      </c>
      <c r="D20" s="112">
        <v>0</v>
      </c>
      <c r="E20" s="48">
        <v>0</v>
      </c>
      <c r="F20" s="105">
        <v>3.0565100000000003</v>
      </c>
      <c r="G20" s="48">
        <v>5.0437500000000002</v>
      </c>
      <c r="H20" s="50">
        <v>3.0565100000000003</v>
      </c>
      <c r="I20" s="50">
        <v>5.0437500000000002</v>
      </c>
      <c r="J20" s="120">
        <v>-12.932179999999999</v>
      </c>
      <c r="K20" s="121">
        <v>-39.281859999999995</v>
      </c>
    </row>
    <row r="21" spans="1:11" x14ac:dyDescent="0.25">
      <c r="A21" s="88" t="s">
        <v>25</v>
      </c>
      <c r="B21" s="106">
        <v>3485.0805700000001</v>
      </c>
      <c r="C21" s="85">
        <v>6115.5645000000004</v>
      </c>
      <c r="D21" s="85">
        <v>9164.6874000000007</v>
      </c>
      <c r="E21" s="85">
        <v>9438.9240399999999</v>
      </c>
      <c r="F21" s="85">
        <v>255.50022000000001</v>
      </c>
      <c r="G21" s="85">
        <v>63.111550000000001</v>
      </c>
      <c r="H21" s="85">
        <v>9420.1876199999988</v>
      </c>
      <c r="I21" s="85">
        <v>9502.0355899999995</v>
      </c>
      <c r="J21" s="119">
        <v>5935.1070500000014</v>
      </c>
      <c r="K21" s="90">
        <v>3386.47109</v>
      </c>
    </row>
    <row r="22" spans="1:11" x14ac:dyDescent="0.25">
      <c r="A22" s="1" t="s">
        <v>26</v>
      </c>
      <c r="B22" s="1"/>
    </row>
    <row r="23" spans="1:11" x14ac:dyDescent="0.25">
      <c r="A23" s="1" t="s">
        <v>27</v>
      </c>
      <c r="B23" s="1"/>
    </row>
    <row r="24" spans="1:11" x14ac:dyDescent="0.25">
      <c r="A24" s="1" t="s">
        <v>28</v>
      </c>
      <c r="B24" s="1"/>
    </row>
    <row r="26" spans="1:11" x14ac:dyDescent="0.25">
      <c r="C26" s="62"/>
      <c r="D26" s="62"/>
      <c r="E26" s="62"/>
      <c r="F26" s="62"/>
      <c r="G26" s="62"/>
      <c r="H26" s="62"/>
      <c r="I26" s="62"/>
      <c r="J26" s="62"/>
    </row>
    <row r="27" spans="1:11" x14ac:dyDescent="0.25">
      <c r="C27" s="4"/>
      <c r="D27" s="4"/>
      <c r="E27" s="4"/>
      <c r="F27" s="4"/>
      <c r="G27" s="4"/>
      <c r="H27" s="4"/>
      <c r="I27" s="4"/>
      <c r="J27" s="4"/>
      <c r="K27" s="4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workbookViewId="0">
      <selection activeCell="E15" sqref="E15"/>
    </sheetView>
  </sheetViews>
  <sheetFormatPr defaultRowHeight="15" x14ac:dyDescent="0.25"/>
  <cols>
    <col min="1" max="1" width="23.5703125" bestFit="1" customWidth="1"/>
    <col min="2" max="2" width="12.85546875" customWidth="1"/>
    <col min="3" max="3" width="12.42578125" customWidth="1"/>
    <col min="4" max="4" width="12.7109375" customWidth="1"/>
    <col min="5" max="5" width="10.7109375" bestFit="1" customWidth="1"/>
    <col min="6" max="6" width="10.7109375" customWidth="1"/>
    <col min="7" max="7" width="9.140625" bestFit="1" customWidth="1"/>
    <col min="8" max="8" width="12.140625" bestFit="1" customWidth="1"/>
    <col min="9" max="9" width="10.7109375" bestFit="1" customWidth="1"/>
  </cols>
  <sheetData>
    <row r="1" spans="1:11" x14ac:dyDescent="0.25">
      <c r="A1" s="230" t="s">
        <v>46</v>
      </c>
      <c r="B1" s="230"/>
      <c r="C1" s="230"/>
      <c r="D1" s="230"/>
      <c r="E1" s="230"/>
      <c r="F1" s="230"/>
      <c r="G1" s="230"/>
      <c r="H1" s="230"/>
      <c r="I1" s="230"/>
    </row>
    <row r="2" spans="1:11" x14ac:dyDescent="0.25">
      <c r="A2" s="230" t="s">
        <v>47</v>
      </c>
      <c r="B2" s="230"/>
      <c r="C2" s="230"/>
      <c r="D2" s="230"/>
      <c r="E2" s="230"/>
      <c r="F2" s="230"/>
      <c r="G2" s="230"/>
      <c r="H2" s="230"/>
      <c r="I2" s="230"/>
    </row>
    <row r="3" spans="1:1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8" t="s">
        <v>3</v>
      </c>
    </row>
    <row r="5" spans="1:11" x14ac:dyDescent="0.25">
      <c r="A5" s="231" t="s">
        <v>4</v>
      </c>
      <c r="B5" s="232" t="s">
        <v>5</v>
      </c>
      <c r="C5" s="233"/>
      <c r="D5" s="236" t="s">
        <v>6</v>
      </c>
      <c r="E5" s="242"/>
      <c r="F5" s="242"/>
      <c r="G5" s="242"/>
      <c r="H5" s="242"/>
      <c r="I5" s="237"/>
    </row>
    <row r="6" spans="1:11" x14ac:dyDescent="0.25">
      <c r="A6" s="231"/>
      <c r="B6" s="234"/>
      <c r="C6" s="235"/>
      <c r="D6" s="238" t="s">
        <v>8</v>
      </c>
      <c r="E6" s="243"/>
      <c r="F6" s="238" t="s">
        <v>9</v>
      </c>
      <c r="G6" s="243"/>
      <c r="H6" s="238" t="s">
        <v>10</v>
      </c>
      <c r="I6" s="243"/>
    </row>
    <row r="7" spans="1:11" x14ac:dyDescent="0.25">
      <c r="A7" s="23"/>
      <c r="B7" s="109">
        <v>45778</v>
      </c>
      <c r="C7" s="110">
        <v>45413</v>
      </c>
      <c r="D7" s="109">
        <v>45778</v>
      </c>
      <c r="E7" s="110">
        <v>45413</v>
      </c>
      <c r="F7" s="109">
        <v>45778</v>
      </c>
      <c r="G7" s="110">
        <v>45413</v>
      </c>
      <c r="H7" s="109">
        <v>45778</v>
      </c>
      <c r="I7" s="110">
        <v>45413</v>
      </c>
    </row>
    <row r="8" spans="1:11" x14ac:dyDescent="0.25">
      <c r="A8" s="94" t="s">
        <v>48</v>
      </c>
      <c r="B8" s="49">
        <v>0</v>
      </c>
      <c r="C8" s="48">
        <v>0</v>
      </c>
      <c r="D8" s="50">
        <v>411.14944000000003</v>
      </c>
      <c r="E8" s="48">
        <v>245.28704999999999</v>
      </c>
      <c r="F8" s="49">
        <v>0</v>
      </c>
      <c r="G8" s="50">
        <v>0</v>
      </c>
      <c r="H8" s="49">
        <v>411.14944000000003</v>
      </c>
      <c r="I8" s="48">
        <v>245.28704999999999</v>
      </c>
    </row>
    <row r="9" spans="1:11" x14ac:dyDescent="0.25">
      <c r="A9" s="94" t="s">
        <v>49</v>
      </c>
      <c r="B9" s="49">
        <v>153.07751000000002</v>
      </c>
      <c r="C9" s="48">
        <v>194.59424999999999</v>
      </c>
      <c r="D9" s="50">
        <v>154.96662000000001</v>
      </c>
      <c r="E9" s="48">
        <v>1241.68049</v>
      </c>
      <c r="F9" s="49">
        <v>0</v>
      </c>
      <c r="G9" s="50">
        <v>0.15646000000000002</v>
      </c>
      <c r="H9" s="49">
        <v>154.96662000000001</v>
      </c>
      <c r="I9" s="48">
        <v>1241.8369499999999</v>
      </c>
    </row>
    <row r="10" spans="1:11" x14ac:dyDescent="0.25">
      <c r="A10" s="94" t="s">
        <v>50</v>
      </c>
      <c r="B10" s="49">
        <v>0</v>
      </c>
      <c r="C10" s="48">
        <v>0</v>
      </c>
      <c r="D10" s="50">
        <v>275.964</v>
      </c>
      <c r="E10" s="48">
        <v>176.71972</v>
      </c>
      <c r="F10" s="49">
        <v>0</v>
      </c>
      <c r="G10" s="50">
        <v>0</v>
      </c>
      <c r="H10" s="49">
        <v>275.964</v>
      </c>
      <c r="I10" s="48">
        <v>176.71972</v>
      </c>
    </row>
    <row r="11" spans="1:11" x14ac:dyDescent="0.25">
      <c r="A11" s="94" t="s">
        <v>51</v>
      </c>
      <c r="B11" s="49">
        <v>481.27221000000003</v>
      </c>
      <c r="C11" s="48">
        <v>764.2389300000001</v>
      </c>
      <c r="D11" s="50">
        <v>207.03720999999999</v>
      </c>
      <c r="E11" s="48">
        <v>259.31099999999998</v>
      </c>
      <c r="F11" s="49">
        <v>0</v>
      </c>
      <c r="G11" s="50">
        <v>0</v>
      </c>
      <c r="H11" s="49">
        <v>207.03720999999999</v>
      </c>
      <c r="I11" s="48">
        <v>259.31099999999998</v>
      </c>
    </row>
    <row r="12" spans="1:11" x14ac:dyDescent="0.25">
      <c r="A12" s="94" t="s">
        <v>52</v>
      </c>
      <c r="B12" s="49">
        <v>0</v>
      </c>
      <c r="C12" s="48">
        <v>0</v>
      </c>
      <c r="D12" s="50">
        <v>1503.4855</v>
      </c>
      <c r="E12" s="48">
        <v>1045.5987399999999</v>
      </c>
      <c r="F12" s="49">
        <v>0</v>
      </c>
      <c r="G12" s="50">
        <v>0</v>
      </c>
      <c r="H12" s="49">
        <v>1503.4855</v>
      </c>
      <c r="I12" s="48">
        <v>1045.5987399999999</v>
      </c>
    </row>
    <row r="13" spans="1:11" x14ac:dyDescent="0.25">
      <c r="A13" s="94" t="s">
        <v>53</v>
      </c>
      <c r="B13" s="49">
        <v>0</v>
      </c>
      <c r="C13" s="48">
        <v>0</v>
      </c>
      <c r="D13" s="50">
        <v>0</v>
      </c>
      <c r="E13" s="48">
        <v>0</v>
      </c>
      <c r="F13" s="49">
        <v>0</v>
      </c>
      <c r="G13" s="50">
        <v>0</v>
      </c>
      <c r="H13" s="49">
        <v>0</v>
      </c>
      <c r="I13" s="48">
        <v>0</v>
      </c>
    </row>
    <row r="14" spans="1:11" x14ac:dyDescent="0.25">
      <c r="A14" s="94" t="s">
        <v>54</v>
      </c>
      <c r="B14" s="49">
        <v>410.21969000000001</v>
      </c>
      <c r="C14" s="48">
        <v>875.87618999999995</v>
      </c>
      <c r="D14" s="50">
        <v>2894.9496600000002</v>
      </c>
      <c r="E14" s="48">
        <v>1612.1088400000001</v>
      </c>
      <c r="F14" s="49">
        <v>3.0565100000000003</v>
      </c>
      <c r="G14" s="50">
        <v>0</v>
      </c>
      <c r="H14" s="49">
        <v>2898.0061700000001</v>
      </c>
      <c r="I14" s="48">
        <v>1612.1088400000001</v>
      </c>
    </row>
    <row r="15" spans="1:11" x14ac:dyDescent="0.25">
      <c r="A15" s="94" t="s">
        <v>55</v>
      </c>
      <c r="B15" s="49">
        <v>228.68125000000001</v>
      </c>
      <c r="C15" s="48">
        <v>221.57948000000002</v>
      </c>
      <c r="D15" s="50">
        <v>99.869</v>
      </c>
      <c r="E15" s="48">
        <v>49.423180000000002</v>
      </c>
      <c r="F15" s="49">
        <v>0</v>
      </c>
      <c r="G15" s="50">
        <v>0</v>
      </c>
      <c r="H15" s="49">
        <v>99.869</v>
      </c>
      <c r="I15" s="48">
        <v>49.423180000000002</v>
      </c>
    </row>
    <row r="16" spans="1:11" x14ac:dyDescent="0.25">
      <c r="A16" s="94" t="s">
        <v>56</v>
      </c>
      <c r="B16" s="49">
        <v>540.74040000000002</v>
      </c>
      <c r="C16" s="48">
        <v>426.70774999999998</v>
      </c>
      <c r="D16" s="50">
        <v>0</v>
      </c>
      <c r="E16" s="48">
        <v>132.32523</v>
      </c>
      <c r="F16" s="49">
        <v>34.7468</v>
      </c>
      <c r="G16" s="50">
        <v>57.911339999999996</v>
      </c>
      <c r="H16" s="49">
        <v>34.7468</v>
      </c>
      <c r="I16" s="48">
        <v>190.23657</v>
      </c>
    </row>
    <row r="17" spans="1:10" x14ac:dyDescent="0.25">
      <c r="A17" s="94" t="s">
        <v>57</v>
      </c>
      <c r="B17" s="49">
        <v>0</v>
      </c>
      <c r="C17" s="48">
        <v>0</v>
      </c>
      <c r="D17" s="50">
        <v>0</v>
      </c>
      <c r="E17" s="48">
        <v>0</v>
      </c>
      <c r="F17" s="49">
        <v>0</v>
      </c>
      <c r="G17" s="50">
        <v>0</v>
      </c>
      <c r="H17" s="49">
        <v>0</v>
      </c>
      <c r="I17" s="48">
        <v>0</v>
      </c>
    </row>
    <row r="18" spans="1:10" x14ac:dyDescent="0.25">
      <c r="A18" s="94" t="s">
        <v>58</v>
      </c>
      <c r="B18" s="49">
        <v>0</v>
      </c>
      <c r="C18" s="48">
        <v>30.820330000000002</v>
      </c>
      <c r="D18" s="50">
        <v>98.230559999999997</v>
      </c>
      <c r="E18" s="48">
        <v>1927.4134799999999</v>
      </c>
      <c r="F18" s="49">
        <v>0</v>
      </c>
      <c r="G18" s="50">
        <v>0</v>
      </c>
      <c r="H18" s="49">
        <v>98.230559999999997</v>
      </c>
      <c r="I18" s="48">
        <v>1927.4134799999999</v>
      </c>
    </row>
    <row r="19" spans="1:10" x14ac:dyDescent="0.25">
      <c r="A19" s="94" t="s">
        <v>59</v>
      </c>
      <c r="B19" s="49">
        <v>1671.08951</v>
      </c>
      <c r="C19" s="48">
        <v>3601.74757</v>
      </c>
      <c r="D19" s="50">
        <v>3448.41282</v>
      </c>
      <c r="E19" s="48">
        <v>2650.34501</v>
      </c>
      <c r="F19" s="49">
        <v>217.69691</v>
      </c>
      <c r="G19" s="50">
        <v>0</v>
      </c>
      <c r="H19" s="49">
        <v>3666.1097300000001</v>
      </c>
      <c r="I19" s="48">
        <v>2650.34501</v>
      </c>
    </row>
    <row r="20" spans="1:10" x14ac:dyDescent="0.25">
      <c r="A20" s="94" t="s">
        <v>60</v>
      </c>
      <c r="B20" s="49">
        <v>0</v>
      </c>
      <c r="C20" s="48">
        <v>0</v>
      </c>
      <c r="D20" s="50">
        <v>37.667029999999997</v>
      </c>
      <c r="E20" s="48">
        <v>41.70879</v>
      </c>
      <c r="F20" s="49">
        <v>0</v>
      </c>
      <c r="G20" s="50">
        <v>5.0437500000000002</v>
      </c>
      <c r="H20" s="49">
        <v>37.667029999999997</v>
      </c>
      <c r="I20" s="48">
        <v>46.752540000000003</v>
      </c>
    </row>
    <row r="21" spans="1:10" x14ac:dyDescent="0.25">
      <c r="A21" s="94" t="s">
        <v>61</v>
      </c>
      <c r="B21" s="49">
        <v>0</v>
      </c>
      <c r="C21" s="48">
        <v>0</v>
      </c>
      <c r="D21" s="50">
        <v>32.955559999999998</v>
      </c>
      <c r="E21" s="48">
        <v>57.002510000000001</v>
      </c>
      <c r="F21" s="49">
        <v>0</v>
      </c>
      <c r="G21" s="50">
        <v>0</v>
      </c>
      <c r="H21" s="49">
        <v>32.955559999999998</v>
      </c>
      <c r="I21" s="48">
        <v>57.002510000000001</v>
      </c>
    </row>
    <row r="22" spans="1:10" x14ac:dyDescent="0.25">
      <c r="A22" s="95" t="s">
        <v>10</v>
      </c>
      <c r="B22" s="155">
        <v>3485.0805700000001</v>
      </c>
      <c r="C22" s="156">
        <v>6115.5645000000004</v>
      </c>
      <c r="D22" s="156">
        <v>9164.6874000000007</v>
      </c>
      <c r="E22" s="156">
        <v>9438.9240399999999</v>
      </c>
      <c r="F22" s="156">
        <v>255.50022000000001</v>
      </c>
      <c r="G22" s="156">
        <v>63.111550000000001</v>
      </c>
      <c r="H22" s="156">
        <v>9420.1876200000006</v>
      </c>
      <c r="I22" s="156">
        <v>9502.0355899999995</v>
      </c>
    </row>
    <row r="23" spans="1:10" x14ac:dyDescent="0.25">
      <c r="A23" s="1" t="s">
        <v>26</v>
      </c>
      <c r="B23" s="1"/>
    </row>
    <row r="24" spans="1:10" x14ac:dyDescent="0.25">
      <c r="A24" s="1" t="s">
        <v>27</v>
      </c>
      <c r="B24" s="1"/>
      <c r="C24" s="7"/>
      <c r="D24" s="7"/>
      <c r="E24" s="7"/>
      <c r="F24" s="7"/>
      <c r="G24" s="7"/>
      <c r="H24" s="7"/>
      <c r="I24" s="7"/>
    </row>
    <row r="25" spans="1:10" x14ac:dyDescent="0.25">
      <c r="C25" s="16"/>
      <c r="D25" s="16"/>
      <c r="E25" s="16"/>
      <c r="F25" s="16"/>
      <c r="G25" s="16"/>
      <c r="H25" s="16"/>
      <c r="I25" s="16"/>
      <c r="J25" s="79"/>
    </row>
    <row r="26" spans="1:10" x14ac:dyDescent="0.25">
      <c r="H26" s="154"/>
      <c r="I26" s="154"/>
    </row>
    <row r="28" spans="1:10" x14ac:dyDescent="0.25">
      <c r="D28" s="20"/>
      <c r="E28" s="20"/>
      <c r="F28" s="20"/>
      <c r="G28" s="20"/>
      <c r="H28" s="20"/>
      <c r="I28" s="20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C6C2-C2ED-4D0D-B2A0-D368CE54FEE1}">
  <dimension ref="A1:L32"/>
  <sheetViews>
    <sheetView topLeftCell="A7" workbookViewId="0">
      <selection activeCell="E15" sqref="E15"/>
    </sheetView>
  </sheetViews>
  <sheetFormatPr defaultRowHeight="15" x14ac:dyDescent="0.25"/>
  <cols>
    <col min="1" max="1" width="44.28515625" customWidth="1"/>
    <col min="2" max="2" width="10.5703125" bestFit="1" customWidth="1"/>
    <col min="3" max="3" width="14.28515625" bestFit="1" customWidth="1"/>
    <col min="4" max="4" width="7.28515625" customWidth="1"/>
    <col min="5" max="6" width="14.28515625" bestFit="1" customWidth="1"/>
    <col min="7" max="7" width="6.85546875" customWidth="1"/>
    <col min="8" max="8" width="10.28515625" bestFit="1" customWidth="1"/>
    <col min="9" max="10" width="14.28515625" bestFit="1" customWidth="1"/>
    <col min="11" max="11" width="15.28515625" bestFit="1" customWidth="1"/>
    <col min="12" max="12" width="14.28515625" bestFit="1" customWidth="1"/>
  </cols>
  <sheetData>
    <row r="1" spans="1:12" x14ac:dyDescent="0.25">
      <c r="A1" s="230" t="s">
        <v>62</v>
      </c>
      <c r="B1" s="230"/>
      <c r="C1" s="230"/>
      <c r="D1" s="230"/>
      <c r="E1" s="230"/>
    </row>
    <row r="2" spans="1:12" x14ac:dyDescent="0.25">
      <c r="A2" s="244" t="s">
        <v>63</v>
      </c>
      <c r="B2" s="244"/>
      <c r="C2" s="244"/>
      <c r="D2" s="244"/>
      <c r="E2" s="244"/>
    </row>
    <row r="3" spans="1:12" x14ac:dyDescent="0.25">
      <c r="A3" s="230" t="s">
        <v>2</v>
      </c>
      <c r="B3" s="230"/>
      <c r="C3" s="230"/>
      <c r="D3" s="230"/>
      <c r="E3" s="230"/>
    </row>
    <row r="6" spans="1:12" x14ac:dyDescent="0.25">
      <c r="A6" s="231" t="s">
        <v>64</v>
      </c>
      <c r="B6" s="231"/>
      <c r="C6" s="231"/>
      <c r="D6" s="231"/>
      <c r="E6" s="231"/>
      <c r="F6" s="231"/>
      <c r="G6" s="231"/>
    </row>
    <row r="7" spans="1:12" x14ac:dyDescent="0.25">
      <c r="A7" s="95"/>
      <c r="B7" s="231">
        <v>2025</v>
      </c>
      <c r="C7" s="231"/>
      <c r="D7" s="231"/>
      <c r="E7" s="231">
        <v>2024</v>
      </c>
      <c r="F7" s="231"/>
      <c r="G7" s="231"/>
    </row>
    <row r="8" spans="1:12" x14ac:dyDescent="0.25">
      <c r="A8" s="246" t="s">
        <v>65</v>
      </c>
      <c r="B8" s="248" t="s">
        <v>66</v>
      </c>
      <c r="C8" s="248" t="s">
        <v>67</v>
      </c>
      <c r="D8" s="245" t="s">
        <v>68</v>
      </c>
      <c r="E8" s="248" t="s">
        <v>66</v>
      </c>
      <c r="F8" s="248" t="s">
        <v>67</v>
      </c>
      <c r="G8" s="245" t="s">
        <v>68</v>
      </c>
    </row>
    <row r="9" spans="1:12" x14ac:dyDescent="0.25">
      <c r="A9" s="247"/>
      <c r="B9" s="248"/>
      <c r="C9" s="248"/>
      <c r="D9" s="245"/>
      <c r="E9" s="248"/>
      <c r="F9" s="248"/>
      <c r="G9" s="245"/>
    </row>
    <row r="10" spans="1:12" ht="15.75" x14ac:dyDescent="0.25">
      <c r="A10" s="168" t="s">
        <v>69</v>
      </c>
      <c r="B10" s="169">
        <v>19825.073801339284</v>
      </c>
      <c r="C10" s="169">
        <v>19291.679649999998</v>
      </c>
      <c r="D10" s="170">
        <v>50.471851256865122</v>
      </c>
      <c r="E10" s="169">
        <v>14779.949147321429</v>
      </c>
      <c r="F10" s="169">
        <v>18095.332019999998</v>
      </c>
      <c r="G10" s="170">
        <v>56.671291338662058</v>
      </c>
      <c r="H10" s="165"/>
      <c r="I10" s="137"/>
      <c r="J10" s="137"/>
      <c r="K10" s="137"/>
      <c r="L10" s="137"/>
    </row>
    <row r="11" spans="1:12" ht="15.75" x14ac:dyDescent="0.25">
      <c r="A11" s="171" t="s">
        <v>70</v>
      </c>
      <c r="B11" s="169">
        <v>9570.0122560804139</v>
      </c>
      <c r="C11" s="169">
        <v>9420.7671899999987</v>
      </c>
      <c r="D11" s="170">
        <v>24.64707941276825</v>
      </c>
      <c r="E11" s="169">
        <v>7719.6614377988053</v>
      </c>
      <c r="F11" s="169">
        <v>7611.9389600000004</v>
      </c>
      <c r="G11" s="170">
        <v>23.83920947001625</v>
      </c>
      <c r="H11" s="165"/>
      <c r="I11" s="137"/>
      <c r="J11" s="137"/>
      <c r="K11" s="137"/>
      <c r="L11" s="137"/>
    </row>
    <row r="12" spans="1:12" ht="15.75" x14ac:dyDescent="0.25">
      <c r="A12" s="171" t="s">
        <v>71</v>
      </c>
      <c r="B12" s="169">
        <v>120.58153</v>
      </c>
      <c r="C12" s="169">
        <v>1300.7843400000002</v>
      </c>
      <c r="D12" s="170"/>
      <c r="E12" s="169">
        <v>166.09641999999999</v>
      </c>
      <c r="F12" s="169">
        <v>2018.4115850000003</v>
      </c>
      <c r="G12" s="170"/>
      <c r="H12" s="165"/>
    </row>
    <row r="13" spans="1:12" x14ac:dyDescent="0.25">
      <c r="A13" s="172" t="s">
        <v>72</v>
      </c>
      <c r="B13" s="137">
        <v>0</v>
      </c>
      <c r="C13" s="137">
        <v>0</v>
      </c>
      <c r="D13" s="138">
        <v>0</v>
      </c>
      <c r="E13" s="137">
        <v>0</v>
      </c>
      <c r="F13" s="137">
        <v>0</v>
      </c>
      <c r="G13" s="138">
        <v>0</v>
      </c>
      <c r="H13" s="165"/>
    </row>
    <row r="14" spans="1:12" x14ac:dyDescent="0.25">
      <c r="A14" s="172" t="s">
        <v>73</v>
      </c>
      <c r="B14" s="137">
        <v>1.5</v>
      </c>
      <c r="C14" s="137">
        <v>4.5393800000000004</v>
      </c>
      <c r="D14" s="138">
        <v>1.1876151600847696E-2</v>
      </c>
      <c r="E14" s="137">
        <v>0</v>
      </c>
      <c r="F14" s="137">
        <v>0</v>
      </c>
      <c r="G14" s="138">
        <v>0</v>
      </c>
      <c r="H14" s="165"/>
    </row>
    <row r="15" spans="1:12" x14ac:dyDescent="0.25">
      <c r="A15" s="172" t="s">
        <v>74</v>
      </c>
      <c r="B15" s="137">
        <v>0</v>
      </c>
      <c r="C15" s="137">
        <v>0</v>
      </c>
      <c r="D15" s="138">
        <v>0</v>
      </c>
      <c r="E15" s="137">
        <v>8.5276499999999995</v>
      </c>
      <c r="F15" s="137">
        <v>290.473275</v>
      </c>
      <c r="G15" s="138">
        <v>0.90970950825473174</v>
      </c>
      <c r="H15" s="165"/>
      <c r="I15" s="137"/>
      <c r="J15" s="137"/>
      <c r="K15" s="137"/>
      <c r="L15" s="137"/>
    </row>
    <row r="16" spans="1:12" x14ac:dyDescent="0.25">
      <c r="A16" s="172" t="s">
        <v>75</v>
      </c>
      <c r="B16" s="137">
        <v>0</v>
      </c>
      <c r="C16" s="137">
        <v>0</v>
      </c>
      <c r="D16" s="138">
        <v>0</v>
      </c>
      <c r="E16" s="137">
        <v>10.86877</v>
      </c>
      <c r="F16" s="137">
        <v>166.60514999999998</v>
      </c>
      <c r="G16" s="138">
        <v>0.52177705187923329</v>
      </c>
      <c r="H16" s="165"/>
      <c r="I16" s="137"/>
      <c r="J16" s="137"/>
      <c r="K16" s="137"/>
      <c r="L16" s="137"/>
    </row>
    <row r="17" spans="1:12" x14ac:dyDescent="0.25">
      <c r="A17" s="172" t="s">
        <v>76</v>
      </c>
      <c r="B17" s="137">
        <v>47.831530000000001</v>
      </c>
      <c r="C17" s="137">
        <v>218.14339999999999</v>
      </c>
      <c r="D17" s="138">
        <v>0.57071760661684179</v>
      </c>
      <c r="E17" s="137">
        <v>46.2</v>
      </c>
      <c r="F17" s="137">
        <v>195.73785000000001</v>
      </c>
      <c r="G17" s="138">
        <v>0.61301537385956928</v>
      </c>
      <c r="H17" s="165"/>
      <c r="I17" s="137"/>
      <c r="J17" s="137"/>
      <c r="K17" s="137"/>
      <c r="L17" s="137"/>
    </row>
    <row r="18" spans="1:12" x14ac:dyDescent="0.25">
      <c r="A18" s="172" t="s">
        <v>77</v>
      </c>
      <c r="B18" s="137">
        <v>71.25</v>
      </c>
      <c r="C18" s="137">
        <v>1078.1015600000001</v>
      </c>
      <c r="D18" s="138">
        <v>2.8205828918641753</v>
      </c>
      <c r="E18" s="137">
        <v>100.5</v>
      </c>
      <c r="F18" s="137">
        <v>1365.5953100000002</v>
      </c>
      <c r="G18" s="138">
        <v>4.2767963349986955</v>
      </c>
      <c r="H18" s="165"/>
      <c r="K18" s="137"/>
      <c r="L18" s="137"/>
    </row>
    <row r="19" spans="1:12" ht="15.75" x14ac:dyDescent="0.25">
      <c r="A19" s="173" t="s">
        <v>78</v>
      </c>
      <c r="B19" s="169">
        <v>72.930000000000007</v>
      </c>
      <c r="C19" s="169">
        <v>4043.4873200000002</v>
      </c>
      <c r="D19" s="170"/>
      <c r="E19" s="169">
        <v>41.414999999999999</v>
      </c>
      <c r="F19" s="169">
        <v>2533.7029499999999</v>
      </c>
      <c r="G19" s="170"/>
      <c r="H19" s="165"/>
      <c r="I19" s="165"/>
    </row>
    <row r="20" spans="1:12" x14ac:dyDescent="0.25">
      <c r="A20" s="172" t="s">
        <v>79</v>
      </c>
      <c r="B20" s="137">
        <v>50.215000000000003</v>
      </c>
      <c r="C20" s="137">
        <v>3370.72055</v>
      </c>
      <c r="D20" s="138">
        <v>8.8186466556870595</v>
      </c>
      <c r="E20" s="137">
        <v>36.244999999999997</v>
      </c>
      <c r="F20" s="137">
        <v>2239.8408399999998</v>
      </c>
      <c r="G20" s="138">
        <v>7.0147744542945132</v>
      </c>
      <c r="H20" s="165"/>
      <c r="I20" s="137"/>
      <c r="J20" s="137"/>
      <c r="K20" s="137"/>
      <c r="L20" s="137"/>
    </row>
    <row r="21" spans="1:12" x14ac:dyDescent="0.25">
      <c r="A21" s="172" t="s">
        <v>80</v>
      </c>
      <c r="B21" s="137">
        <v>22.715</v>
      </c>
      <c r="C21" s="137">
        <v>672.76677000000007</v>
      </c>
      <c r="D21" s="138">
        <v>1.7601258657641869</v>
      </c>
      <c r="E21" s="137">
        <v>5.17</v>
      </c>
      <c r="F21" s="137">
        <v>293.86210999999997</v>
      </c>
      <c r="G21" s="138">
        <v>0.92032272360614897</v>
      </c>
      <c r="H21" s="165"/>
      <c r="I21" s="137"/>
      <c r="J21" s="137"/>
      <c r="K21" s="137"/>
      <c r="L21" s="137"/>
    </row>
    <row r="22" spans="1:12" ht="15.75" x14ac:dyDescent="0.25">
      <c r="A22" s="173" t="s">
        <v>81</v>
      </c>
      <c r="B22" s="169">
        <v>4386.4359999999997</v>
      </c>
      <c r="C22" s="169">
        <v>1147.4746200000002</v>
      </c>
      <c r="D22" s="170">
        <v>3.0020801398528221</v>
      </c>
      <c r="E22" s="169">
        <v>5762.9489999999996</v>
      </c>
      <c r="F22" s="169">
        <v>1663.6874499999999</v>
      </c>
      <c r="G22" s="170">
        <v>5.2103667438220214</v>
      </c>
      <c r="H22" s="165"/>
      <c r="J22" s="137"/>
      <c r="K22" s="137"/>
      <c r="L22" s="137"/>
    </row>
    <row r="23" spans="1:12" ht="15.75" x14ac:dyDescent="0.25">
      <c r="A23" s="174" t="s">
        <v>82</v>
      </c>
      <c r="B23" s="175">
        <v>4150.2741299999998</v>
      </c>
      <c r="C23" s="176">
        <v>3018.4580599999999</v>
      </c>
      <c r="D23" s="170">
        <v>7.8970400189807037</v>
      </c>
      <c r="E23" s="176">
        <v>5.3684840000000005</v>
      </c>
      <c r="F23" s="176">
        <v>7.26</v>
      </c>
      <c r="G23" s="170">
        <v>2.273700060678337E-2</v>
      </c>
      <c r="H23" s="165"/>
      <c r="I23" s="137"/>
      <c r="J23" s="137"/>
    </row>
    <row r="24" spans="1:12" ht="15.75" x14ac:dyDescent="0.25">
      <c r="A24" s="177" t="s">
        <v>83</v>
      </c>
      <c r="B24" s="47"/>
      <c r="C24" s="178">
        <v>38222.651179999993</v>
      </c>
      <c r="D24" s="179">
        <v>100</v>
      </c>
      <c r="E24" s="180"/>
      <c r="F24" s="178">
        <v>31930.332964999998</v>
      </c>
      <c r="G24" s="179">
        <v>99.999999999999986</v>
      </c>
    </row>
    <row r="25" spans="1:12" x14ac:dyDescent="0.25">
      <c r="A25" s="96"/>
      <c r="B25" s="181"/>
      <c r="C25" s="182"/>
      <c r="D25" s="183"/>
      <c r="E25" s="181"/>
      <c r="F25" s="182"/>
      <c r="G25" s="183"/>
    </row>
    <row r="26" spans="1:12" ht="15.75" x14ac:dyDescent="0.25">
      <c r="A26" s="184" t="s">
        <v>84</v>
      </c>
      <c r="B26" s="185"/>
      <c r="C26" s="186">
        <v>7505.6091600000054</v>
      </c>
      <c r="D26" s="187"/>
      <c r="E26" s="185"/>
      <c r="F26" s="186">
        <v>9222.3037100000001</v>
      </c>
      <c r="G26" s="188"/>
    </row>
    <row r="27" spans="1:12" ht="15.75" x14ac:dyDescent="0.25">
      <c r="A27" s="189" t="s">
        <v>85</v>
      </c>
      <c r="B27" s="190"/>
      <c r="C27" s="191">
        <v>45728.260340000001</v>
      </c>
      <c r="D27" s="192"/>
      <c r="E27" s="193"/>
      <c r="F27" s="191">
        <v>41152.636674999994</v>
      </c>
      <c r="G27" s="192"/>
    </row>
    <row r="28" spans="1:12" x14ac:dyDescent="0.25">
      <c r="A28" s="194" t="s">
        <v>86</v>
      </c>
    </row>
    <row r="29" spans="1:12" x14ac:dyDescent="0.25">
      <c r="A29" s="194" t="s">
        <v>87</v>
      </c>
    </row>
    <row r="32" spans="1:12" x14ac:dyDescent="0.25">
      <c r="C32" s="165"/>
      <c r="D32" s="165"/>
      <c r="E32" s="165"/>
      <c r="F32" s="165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C56B-5E65-4265-95CF-3B8463C21236}">
  <dimension ref="A1:L32"/>
  <sheetViews>
    <sheetView workbookViewId="0">
      <selection activeCell="E19" sqref="E19"/>
    </sheetView>
  </sheetViews>
  <sheetFormatPr defaultRowHeight="15" x14ac:dyDescent="0.25"/>
  <cols>
    <col min="1" max="1" width="36.28515625" customWidth="1"/>
    <col min="2" max="2" width="11.5703125" bestFit="1" customWidth="1"/>
    <col min="3" max="3" width="15.28515625" bestFit="1" customWidth="1"/>
    <col min="4" max="4" width="15.42578125" bestFit="1" customWidth="1"/>
    <col min="5" max="6" width="15.28515625" bestFit="1" customWidth="1"/>
    <col min="9" max="12" width="15.28515625" style="137" bestFit="1" customWidth="1"/>
  </cols>
  <sheetData>
    <row r="1" spans="1:7" x14ac:dyDescent="0.25">
      <c r="B1" s="230" t="s">
        <v>62</v>
      </c>
      <c r="C1" s="230"/>
      <c r="D1" s="230"/>
      <c r="E1" s="28"/>
      <c r="F1" s="28"/>
    </row>
    <row r="2" spans="1:7" ht="15" customHeight="1" x14ac:dyDescent="0.25">
      <c r="A2" s="244" t="s">
        <v>63</v>
      </c>
      <c r="B2" s="244"/>
      <c r="C2" s="244"/>
      <c r="D2" s="244"/>
      <c r="E2" s="244"/>
      <c r="F2" s="244"/>
      <c r="G2" s="244"/>
    </row>
    <row r="3" spans="1:7" x14ac:dyDescent="0.25">
      <c r="A3" s="230" t="s">
        <v>88</v>
      </c>
      <c r="B3" s="230"/>
      <c r="C3" s="230"/>
      <c r="D3" s="230"/>
      <c r="E3" s="230"/>
      <c r="F3" s="230"/>
    </row>
    <row r="5" spans="1:7" x14ac:dyDescent="0.25">
      <c r="A5" s="236" t="s">
        <v>89</v>
      </c>
      <c r="B5" s="242"/>
      <c r="C5" s="242"/>
      <c r="D5" s="242"/>
      <c r="E5" s="242"/>
      <c r="F5" s="242"/>
      <c r="G5" s="237"/>
    </row>
    <row r="6" spans="1:7" x14ac:dyDescent="0.25">
      <c r="A6" s="193"/>
      <c r="B6" s="236">
        <v>2025</v>
      </c>
      <c r="C6" s="242"/>
      <c r="D6" s="237"/>
      <c r="E6" s="236">
        <v>2024</v>
      </c>
      <c r="F6" s="242"/>
      <c r="G6" s="237"/>
    </row>
    <row r="7" spans="1:7" x14ac:dyDescent="0.25">
      <c r="A7" s="246" t="s">
        <v>65</v>
      </c>
      <c r="B7" s="248" t="s">
        <v>66</v>
      </c>
      <c r="C7" s="248" t="s">
        <v>67</v>
      </c>
      <c r="D7" s="245" t="s">
        <v>68</v>
      </c>
      <c r="E7" s="248" t="s">
        <v>66</v>
      </c>
      <c r="F7" s="248" t="s">
        <v>67</v>
      </c>
      <c r="G7" s="245" t="s">
        <v>68</v>
      </c>
    </row>
    <row r="8" spans="1:7" x14ac:dyDescent="0.25">
      <c r="A8" s="247"/>
      <c r="B8" s="248"/>
      <c r="C8" s="248"/>
      <c r="D8" s="245"/>
      <c r="E8" s="248"/>
      <c r="F8" s="248"/>
      <c r="G8" s="245"/>
    </row>
    <row r="9" spans="1:7" ht="15.75" x14ac:dyDescent="0.25">
      <c r="A9" s="168" t="s">
        <v>69</v>
      </c>
      <c r="B9" s="169">
        <v>43600.204417410714</v>
      </c>
      <c r="C9" s="169">
        <v>48284.037090000005</v>
      </c>
      <c r="D9" s="76">
        <v>39.002498478657905</v>
      </c>
      <c r="E9" s="195">
        <v>42372.310942410717</v>
      </c>
      <c r="F9" s="196">
        <v>54660.914210000003</v>
      </c>
      <c r="G9" s="170">
        <v>43.523998633750047</v>
      </c>
    </row>
    <row r="10" spans="1:7" ht="15.75" x14ac:dyDescent="0.25">
      <c r="A10" s="171" t="s">
        <v>70</v>
      </c>
      <c r="B10" s="169">
        <v>38060.985584817347</v>
      </c>
      <c r="C10" s="169">
        <v>37591.346509999996</v>
      </c>
      <c r="D10" s="76">
        <v>30.365241256320491</v>
      </c>
      <c r="E10" s="197">
        <v>36583.211619235968</v>
      </c>
      <c r="F10" s="198">
        <v>36126.849320000001</v>
      </c>
      <c r="G10" s="170">
        <v>28.766166156762011</v>
      </c>
    </row>
    <row r="11" spans="1:7" ht="15.75" x14ac:dyDescent="0.25">
      <c r="A11" s="171" t="s">
        <v>71</v>
      </c>
      <c r="B11" s="169">
        <v>920.75546000000008</v>
      </c>
      <c r="C11" s="169">
        <v>15310.672233000001</v>
      </c>
      <c r="D11" s="199"/>
      <c r="E11" s="169">
        <v>731.11273700000004</v>
      </c>
      <c r="F11" s="169">
        <v>11329.200715999999</v>
      </c>
      <c r="G11" s="170"/>
    </row>
    <row r="12" spans="1:7" x14ac:dyDescent="0.25">
      <c r="A12" s="172" t="s">
        <v>72</v>
      </c>
      <c r="B12" s="137">
        <v>22.042000000000002</v>
      </c>
      <c r="C12" s="137">
        <v>141.57945999999998</v>
      </c>
      <c r="D12" s="200">
        <v>0.11436393901708038</v>
      </c>
      <c r="E12" s="139">
        <v>0</v>
      </c>
      <c r="F12" s="140">
        <v>0</v>
      </c>
      <c r="G12" s="138">
        <v>0</v>
      </c>
    </row>
    <row r="13" spans="1:7" x14ac:dyDescent="0.25">
      <c r="A13" s="172" t="s">
        <v>73</v>
      </c>
      <c r="B13" s="137">
        <v>4.1129199999999999</v>
      </c>
      <c r="C13" s="137">
        <v>27.713560000000001</v>
      </c>
      <c r="D13" s="200">
        <v>2.2386240813365148E-2</v>
      </c>
      <c r="E13" s="139">
        <v>0.72</v>
      </c>
      <c r="F13" s="140">
        <v>29.052</v>
      </c>
      <c r="G13" s="138">
        <v>2.3132785585140807E-2</v>
      </c>
    </row>
    <row r="14" spans="1:7" x14ac:dyDescent="0.25">
      <c r="A14" s="172" t="s">
        <v>74</v>
      </c>
      <c r="B14" s="137">
        <v>156.3073</v>
      </c>
      <c r="C14" s="137">
        <v>5239.7379759999994</v>
      </c>
      <c r="D14" s="200">
        <v>4.2325141962876822</v>
      </c>
      <c r="E14" s="139">
        <v>115.05296700000001</v>
      </c>
      <c r="F14" s="140">
        <v>3780.0562570000002</v>
      </c>
      <c r="G14" s="138">
        <v>3.009886785520822</v>
      </c>
    </row>
    <row r="15" spans="1:7" x14ac:dyDescent="0.25">
      <c r="A15" s="172" t="s">
        <v>75</v>
      </c>
      <c r="B15" s="137">
        <v>88.725710000000007</v>
      </c>
      <c r="C15" s="137">
        <v>1605.1391370000001</v>
      </c>
      <c r="D15" s="200">
        <v>1.296586626180076</v>
      </c>
      <c r="E15" s="139">
        <v>68.017769999999999</v>
      </c>
      <c r="F15" s="140">
        <v>1076.0830639999999</v>
      </c>
      <c r="G15" s="138">
        <v>0.85683597657005894</v>
      </c>
    </row>
    <row r="16" spans="1:7" x14ac:dyDescent="0.25">
      <c r="A16" s="172" t="s">
        <v>76</v>
      </c>
      <c r="B16" s="137">
        <v>119.71753</v>
      </c>
      <c r="C16" s="137">
        <v>567.76222999999993</v>
      </c>
      <c r="D16" s="200">
        <v>0.45862249402506239</v>
      </c>
      <c r="E16" s="139">
        <v>110.47199999999999</v>
      </c>
      <c r="F16" s="140">
        <v>470.36842999999999</v>
      </c>
      <c r="G16" s="138">
        <v>0.37453297663531987</v>
      </c>
    </row>
    <row r="17" spans="1:8" x14ac:dyDescent="0.25">
      <c r="A17" s="172" t="s">
        <v>77</v>
      </c>
      <c r="B17" s="137">
        <v>529.85</v>
      </c>
      <c r="C17" s="137">
        <v>7728.7398700000003</v>
      </c>
      <c r="D17" s="200">
        <v>6.2430605058922932</v>
      </c>
      <c r="E17" s="139">
        <v>436.85</v>
      </c>
      <c r="F17" s="140">
        <v>5973.6409649999996</v>
      </c>
      <c r="G17" s="138">
        <v>4.7565384691573254</v>
      </c>
    </row>
    <row r="18" spans="1:8" ht="15.75" x14ac:dyDescent="0.25">
      <c r="A18" s="173" t="s">
        <v>90</v>
      </c>
      <c r="B18" s="169">
        <v>185.9</v>
      </c>
      <c r="C18" s="169">
        <v>11242.86102</v>
      </c>
      <c r="D18" s="199"/>
      <c r="E18" s="169">
        <v>114.07</v>
      </c>
      <c r="F18" s="198">
        <v>5897.2740999999987</v>
      </c>
      <c r="G18" s="170"/>
    </row>
    <row r="19" spans="1:8" x14ac:dyDescent="0.25">
      <c r="A19" s="172" t="s">
        <v>79</v>
      </c>
      <c r="B19" s="201">
        <v>151.30500000000001</v>
      </c>
      <c r="C19" s="201">
        <v>9932.6880899999996</v>
      </c>
      <c r="D19" s="200">
        <v>8.0233484080278341</v>
      </c>
      <c r="E19" s="202">
        <v>79.75</v>
      </c>
      <c r="F19" s="203">
        <v>4616.7162199999993</v>
      </c>
      <c r="G19" s="138">
        <v>3.676081041742453</v>
      </c>
    </row>
    <row r="20" spans="1:8" x14ac:dyDescent="0.25">
      <c r="A20" s="172" t="s">
        <v>80</v>
      </c>
      <c r="B20" s="201">
        <v>34.594999999999999</v>
      </c>
      <c r="C20" s="201">
        <v>1310.17293</v>
      </c>
      <c r="D20" s="200">
        <v>1.058321151022539</v>
      </c>
      <c r="E20" s="202">
        <v>34.32</v>
      </c>
      <c r="F20" s="203">
        <v>1280.5578799999998</v>
      </c>
      <c r="G20" s="138">
        <v>1.0196499678990247</v>
      </c>
    </row>
    <row r="21" spans="1:8" ht="15.75" x14ac:dyDescent="0.25">
      <c r="A21" s="173" t="s">
        <v>81</v>
      </c>
      <c r="B21" s="169">
        <v>17394.361000000001</v>
      </c>
      <c r="C21" s="169">
        <v>4872.45435</v>
      </c>
      <c r="D21" s="76">
        <v>3.9358327270559448</v>
      </c>
      <c r="E21" s="197">
        <v>23510.774000000001</v>
      </c>
      <c r="F21" s="198">
        <v>7199.8651</v>
      </c>
      <c r="G21" s="170">
        <v>5.732924948376648</v>
      </c>
    </row>
    <row r="22" spans="1:8" ht="15.75" x14ac:dyDescent="0.25">
      <c r="A22" s="174" t="s">
        <v>82</v>
      </c>
      <c r="B22" s="175">
        <v>8749.1508990000002</v>
      </c>
      <c r="C22" s="176">
        <v>6495.9212099999995</v>
      </c>
      <c r="D22" s="76">
        <v>5.2472239766997202</v>
      </c>
      <c r="E22" s="175">
        <v>6149.9191760000003</v>
      </c>
      <c r="F22" s="198">
        <v>10373.884619999999</v>
      </c>
      <c r="G22" s="204">
        <v>8.2602522580011666</v>
      </c>
    </row>
    <row r="23" spans="1:8" ht="15.75" x14ac:dyDescent="0.25">
      <c r="A23" s="177" t="s">
        <v>83</v>
      </c>
      <c r="B23" s="47"/>
      <c r="C23" s="178">
        <v>123797.292413</v>
      </c>
      <c r="D23" s="205">
        <v>99.999999999999972</v>
      </c>
      <c r="E23" s="206"/>
      <c r="F23" s="207">
        <v>125587.98806599998</v>
      </c>
      <c r="G23" s="170">
        <v>100</v>
      </c>
      <c r="H23" s="28"/>
    </row>
    <row r="24" spans="1:8" x14ac:dyDescent="0.25">
      <c r="A24" s="96"/>
      <c r="B24" s="181"/>
      <c r="C24" s="182"/>
      <c r="D24" s="182"/>
      <c r="E24" s="181"/>
      <c r="F24" s="208"/>
      <c r="G24" s="183"/>
    </row>
    <row r="25" spans="1:8" ht="15.75" x14ac:dyDescent="0.25">
      <c r="A25" s="184" t="s">
        <v>84</v>
      </c>
      <c r="B25" s="185"/>
      <c r="C25" s="186">
        <v>37861.581350999986</v>
      </c>
      <c r="D25" s="187"/>
      <c r="E25" s="209"/>
      <c r="F25" s="186">
        <v>40046.549540000029</v>
      </c>
      <c r="G25" s="188"/>
    </row>
    <row r="26" spans="1:8" ht="15.75" x14ac:dyDescent="0.25">
      <c r="A26" s="189" t="s">
        <v>85</v>
      </c>
      <c r="B26" s="190"/>
      <c r="C26" s="191">
        <v>161658.87376399999</v>
      </c>
      <c r="D26" s="191"/>
      <c r="E26" s="193"/>
      <c r="F26" s="191">
        <v>165634.537606</v>
      </c>
      <c r="G26" s="192"/>
    </row>
    <row r="27" spans="1:8" x14ac:dyDescent="0.25">
      <c r="A27" s="194" t="s">
        <v>91</v>
      </c>
    </row>
    <row r="28" spans="1:8" x14ac:dyDescent="0.25">
      <c r="A28" s="194" t="s">
        <v>92</v>
      </c>
    </row>
    <row r="30" spans="1:8" x14ac:dyDescent="0.25">
      <c r="D30" s="137"/>
      <c r="E30" s="137"/>
    </row>
    <row r="31" spans="1:8" x14ac:dyDescent="0.25">
      <c r="C31" s="137"/>
      <c r="D31" s="137"/>
      <c r="E31" s="165"/>
      <c r="F31" s="165"/>
    </row>
    <row r="32" spans="1:8" x14ac:dyDescent="0.25">
      <c r="E32" s="165"/>
      <c r="F32" s="165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E1F8F-CEDC-43BE-921E-305E38B82F65}">
  <dimension ref="A1:I34"/>
  <sheetViews>
    <sheetView workbookViewId="0">
      <selection activeCell="E18" sqref="E18"/>
    </sheetView>
  </sheetViews>
  <sheetFormatPr defaultRowHeight="15" x14ac:dyDescent="0.25"/>
  <cols>
    <col min="1" max="1" width="44.7109375" customWidth="1"/>
    <col min="2" max="2" width="10.42578125" bestFit="1" customWidth="1"/>
    <col min="3" max="3" width="10.5703125" bestFit="1" customWidth="1"/>
    <col min="4" max="4" width="10.42578125" bestFit="1" customWidth="1"/>
    <col min="5" max="5" width="10.5703125" bestFit="1" customWidth="1"/>
    <col min="6" max="6" width="10.28515625" bestFit="1" customWidth="1"/>
    <col min="7" max="9" width="10.5703125" bestFit="1" customWidth="1"/>
  </cols>
  <sheetData>
    <row r="1" spans="1:7" x14ac:dyDescent="0.25">
      <c r="A1" s="230" t="s">
        <v>93</v>
      </c>
      <c r="B1" s="230"/>
      <c r="C1" s="230"/>
      <c r="D1" s="230"/>
      <c r="E1" s="230"/>
    </row>
    <row r="2" spans="1:7" x14ac:dyDescent="0.25">
      <c r="A2" s="230" t="s">
        <v>94</v>
      </c>
      <c r="B2" s="230"/>
      <c r="C2" s="230"/>
      <c r="D2" s="230"/>
      <c r="E2" s="230"/>
    </row>
    <row r="3" spans="1:7" x14ac:dyDescent="0.25">
      <c r="A3" s="230" t="s">
        <v>2</v>
      </c>
      <c r="B3" s="230"/>
      <c r="C3" s="230"/>
      <c r="D3" s="230"/>
      <c r="E3" s="230"/>
    </row>
    <row r="5" spans="1:7" x14ac:dyDescent="0.25">
      <c r="A5" s="236" t="s">
        <v>64</v>
      </c>
      <c r="B5" s="242"/>
      <c r="C5" s="242"/>
      <c r="D5" s="242"/>
      <c r="E5" s="237"/>
    </row>
    <row r="6" spans="1:7" x14ac:dyDescent="0.25">
      <c r="A6" s="210"/>
      <c r="B6" s="236">
        <v>2025</v>
      </c>
      <c r="C6" s="237"/>
      <c r="D6" s="236">
        <v>2024</v>
      </c>
      <c r="E6" s="237"/>
    </row>
    <row r="7" spans="1:7" x14ac:dyDescent="0.25">
      <c r="A7" s="249" t="s">
        <v>65</v>
      </c>
      <c r="B7" s="248" t="s">
        <v>66</v>
      </c>
      <c r="C7" s="251" t="s">
        <v>67</v>
      </c>
      <c r="D7" s="248" t="s">
        <v>66</v>
      </c>
      <c r="E7" s="251" t="s">
        <v>67</v>
      </c>
    </row>
    <row r="8" spans="1:7" x14ac:dyDescent="0.25">
      <c r="A8" s="250"/>
      <c r="B8" s="248"/>
      <c r="C8" s="251"/>
      <c r="D8" s="248"/>
      <c r="E8" s="251"/>
    </row>
    <row r="9" spans="1:7" ht="15.75" x14ac:dyDescent="0.25">
      <c r="A9" s="211" t="s">
        <v>95</v>
      </c>
      <c r="B9" s="169">
        <v>215.64785000000001</v>
      </c>
      <c r="C9" s="169">
        <v>807.10289999999998</v>
      </c>
      <c r="D9" s="195">
        <v>249.45748</v>
      </c>
      <c r="E9" s="212">
        <v>885.60357999999997</v>
      </c>
      <c r="F9" s="213"/>
    </row>
    <row r="10" spans="1:7" ht="15.75" x14ac:dyDescent="0.25">
      <c r="A10" s="214" t="s">
        <v>96</v>
      </c>
      <c r="B10" s="169">
        <v>507.5</v>
      </c>
      <c r="C10" s="169">
        <v>1069.0707500000001</v>
      </c>
      <c r="D10" s="197">
        <v>0</v>
      </c>
      <c r="E10" s="215">
        <v>0</v>
      </c>
      <c r="F10" s="213"/>
    </row>
    <row r="11" spans="1:7" ht="15.75" x14ac:dyDescent="0.25">
      <c r="A11" s="214" t="s">
        <v>97</v>
      </c>
      <c r="B11" s="169">
        <v>389.517</v>
      </c>
      <c r="C11" s="169">
        <v>226.08946</v>
      </c>
      <c r="D11" s="197">
        <v>735.51599999999996</v>
      </c>
      <c r="E11" s="215">
        <v>425.0256</v>
      </c>
      <c r="F11" s="213"/>
    </row>
    <row r="12" spans="1:7" ht="15.75" x14ac:dyDescent="0.25">
      <c r="A12" s="216" t="s">
        <v>98</v>
      </c>
      <c r="B12" s="169">
        <v>0.13483000000000001</v>
      </c>
      <c r="C12" s="169">
        <v>1.4525999999999999</v>
      </c>
      <c r="D12" s="197">
        <v>0</v>
      </c>
      <c r="E12" s="215">
        <v>0</v>
      </c>
      <c r="F12" s="213"/>
    </row>
    <row r="13" spans="1:7" ht="15.75" x14ac:dyDescent="0.25">
      <c r="A13" s="216" t="s">
        <v>99</v>
      </c>
      <c r="B13" s="169">
        <v>0</v>
      </c>
      <c r="C13" s="169">
        <v>0</v>
      </c>
      <c r="D13" s="197">
        <v>6.243684</v>
      </c>
      <c r="E13" s="215">
        <v>210.45362</v>
      </c>
      <c r="F13" s="213"/>
    </row>
    <row r="14" spans="1:7" ht="15.75" x14ac:dyDescent="0.25">
      <c r="A14" s="216" t="s">
        <v>100</v>
      </c>
      <c r="B14" s="169">
        <v>180</v>
      </c>
      <c r="C14" s="169">
        <v>230.57472000000001</v>
      </c>
      <c r="D14" s="197">
        <v>460.5</v>
      </c>
      <c r="E14" s="215">
        <v>624.67554000000007</v>
      </c>
      <c r="F14" s="213"/>
    </row>
    <row r="15" spans="1:7" ht="15.75" x14ac:dyDescent="0.25">
      <c r="A15" s="217" t="s">
        <v>101</v>
      </c>
      <c r="B15" s="169">
        <v>3.0354699999999997</v>
      </c>
      <c r="C15" s="215">
        <v>22.664840000000002</v>
      </c>
      <c r="D15" s="169">
        <v>5.8757999999999999</v>
      </c>
      <c r="E15" s="215">
        <v>38.973050000000001</v>
      </c>
      <c r="F15" s="213"/>
    </row>
    <row r="16" spans="1:7" x14ac:dyDescent="0.25">
      <c r="A16" s="218" t="s">
        <v>102</v>
      </c>
      <c r="B16" s="137">
        <v>1.1328699999999998</v>
      </c>
      <c r="C16" s="137">
        <v>7.7200500000000005</v>
      </c>
      <c r="D16" s="139">
        <v>3.8490900000000003</v>
      </c>
      <c r="E16" s="141">
        <v>23.952740000000002</v>
      </c>
      <c r="F16" s="213"/>
      <c r="G16" s="165"/>
    </row>
    <row r="17" spans="1:9" x14ac:dyDescent="0.25">
      <c r="A17" s="218" t="s">
        <v>103</v>
      </c>
      <c r="B17" s="137">
        <v>1.9025999999999998</v>
      </c>
      <c r="C17" s="137">
        <v>14.944790000000001</v>
      </c>
      <c r="D17" s="139">
        <v>2.02671</v>
      </c>
      <c r="E17" s="141">
        <v>15.02031</v>
      </c>
      <c r="F17" s="213"/>
    </row>
    <row r="18" spans="1:9" ht="15.75" x14ac:dyDescent="0.25">
      <c r="A18" s="219" t="s">
        <v>104</v>
      </c>
      <c r="B18" s="169">
        <v>145.33721800000001</v>
      </c>
      <c r="C18" s="215">
        <v>1188.4281900000001</v>
      </c>
      <c r="D18" s="169">
        <v>993.59988299999998</v>
      </c>
      <c r="E18" s="215">
        <v>871.49546999999995</v>
      </c>
      <c r="F18" s="213"/>
      <c r="G18" s="137"/>
    </row>
    <row r="19" spans="1:9" x14ac:dyDescent="0.25">
      <c r="A19" s="218" t="s">
        <v>105</v>
      </c>
      <c r="B19" s="137">
        <v>7.4778950000000002</v>
      </c>
      <c r="C19" s="141">
        <v>112.26984</v>
      </c>
      <c r="D19" s="137">
        <v>12.974210999999999</v>
      </c>
      <c r="E19" s="141">
        <v>171.60773999999998</v>
      </c>
      <c r="F19" s="213"/>
      <c r="G19" s="165"/>
    </row>
    <row r="20" spans="1:9" x14ac:dyDescent="0.25">
      <c r="A20" s="218" t="s">
        <v>106</v>
      </c>
      <c r="B20" s="137">
        <v>0.221053</v>
      </c>
      <c r="C20" s="137">
        <v>3.49532</v>
      </c>
      <c r="D20" s="139">
        <v>1.1526320000000001</v>
      </c>
      <c r="E20" s="141">
        <v>17.529970000000002</v>
      </c>
      <c r="F20" s="213"/>
    </row>
    <row r="21" spans="1:9" x14ac:dyDescent="0.25">
      <c r="A21" s="218" t="s">
        <v>107</v>
      </c>
      <c r="B21" s="137">
        <v>56.438269999999996</v>
      </c>
      <c r="C21" s="137">
        <v>24.653849999999998</v>
      </c>
      <c r="D21" s="139">
        <v>974.44204000000002</v>
      </c>
      <c r="E21" s="141">
        <v>419.11545000000001</v>
      </c>
      <c r="F21" s="213"/>
      <c r="G21" s="165"/>
    </row>
    <row r="22" spans="1:9" x14ac:dyDescent="0.25">
      <c r="A22" s="172" t="s">
        <v>108</v>
      </c>
      <c r="B22" s="137">
        <v>81.2</v>
      </c>
      <c r="C22" s="137">
        <v>1048.00918</v>
      </c>
      <c r="D22" s="139">
        <v>0.87</v>
      </c>
      <c r="E22" s="141">
        <v>15.45195</v>
      </c>
      <c r="F22" s="213"/>
      <c r="H22" s="165"/>
      <c r="I22" s="165"/>
    </row>
    <row r="23" spans="1:9" x14ac:dyDescent="0.25">
      <c r="A23" s="218" t="s">
        <v>109</v>
      </c>
      <c r="B23" s="137">
        <v>0</v>
      </c>
      <c r="C23" s="137">
        <v>0</v>
      </c>
      <c r="D23" s="139">
        <v>4.1609999999999996</v>
      </c>
      <c r="E23" s="141">
        <v>247.79035999999999</v>
      </c>
      <c r="F23" s="213"/>
      <c r="G23" s="165"/>
      <c r="H23" s="165"/>
      <c r="I23" s="165"/>
    </row>
    <row r="24" spans="1:9" x14ac:dyDescent="0.25">
      <c r="A24" s="218" t="s">
        <v>110</v>
      </c>
      <c r="B24" s="139">
        <v>0</v>
      </c>
      <c r="C24" s="140">
        <v>0</v>
      </c>
      <c r="D24" s="139">
        <v>0</v>
      </c>
      <c r="E24" s="141">
        <v>0</v>
      </c>
      <c r="F24" s="213"/>
      <c r="H24" s="165"/>
      <c r="I24" s="165"/>
    </row>
    <row r="25" spans="1:9" ht="15.75" x14ac:dyDescent="0.25">
      <c r="A25" s="220" t="s">
        <v>111</v>
      </c>
      <c r="B25" s="169">
        <v>1061.73774</v>
      </c>
      <c r="C25" s="169">
        <v>1051.4266599999999</v>
      </c>
      <c r="D25" s="197">
        <v>704.04772000000003</v>
      </c>
      <c r="E25" s="215">
        <v>732.03624000000002</v>
      </c>
      <c r="F25" s="213"/>
    </row>
    <row r="26" spans="1:9" ht="15.75" x14ac:dyDescent="0.25">
      <c r="A26" s="220" t="s">
        <v>112</v>
      </c>
      <c r="B26" s="169">
        <v>0</v>
      </c>
      <c r="C26" s="169">
        <v>0</v>
      </c>
      <c r="D26" s="169">
        <v>443.435</v>
      </c>
      <c r="E26" s="215">
        <v>1255.55243</v>
      </c>
      <c r="F26" s="213"/>
      <c r="H26" s="165"/>
      <c r="I26" s="165"/>
    </row>
    <row r="27" spans="1:9" ht="15.75" x14ac:dyDescent="0.25">
      <c r="A27" s="220" t="s">
        <v>113</v>
      </c>
      <c r="B27" s="169">
        <v>26.4</v>
      </c>
      <c r="C27" s="169">
        <v>108.18550999999999</v>
      </c>
      <c r="D27" s="197">
        <v>112.32</v>
      </c>
      <c r="E27" s="215">
        <v>123.7938</v>
      </c>
      <c r="F27" s="213"/>
      <c r="H27" s="137"/>
      <c r="I27" s="137"/>
    </row>
    <row r="28" spans="1:9" ht="15.75" x14ac:dyDescent="0.25">
      <c r="A28" s="220" t="s">
        <v>114</v>
      </c>
      <c r="B28" s="169">
        <v>206.10400000000001</v>
      </c>
      <c r="C28" s="169">
        <v>487.08591999999999</v>
      </c>
      <c r="D28" s="197">
        <v>282.42899999999997</v>
      </c>
      <c r="E28" s="215">
        <v>671.02268000000004</v>
      </c>
      <c r="F28" s="213"/>
      <c r="G28" s="165"/>
      <c r="H28" s="137"/>
      <c r="I28" s="137"/>
    </row>
    <row r="29" spans="1:9" ht="15.75" x14ac:dyDescent="0.25">
      <c r="A29" s="220" t="s">
        <v>115</v>
      </c>
      <c r="B29" s="169"/>
      <c r="C29" s="169">
        <v>2313.5276100000046</v>
      </c>
      <c r="D29" s="197"/>
      <c r="E29" s="221">
        <v>3383.671699999999</v>
      </c>
      <c r="F29" s="213"/>
      <c r="G29" s="137"/>
      <c r="H29" s="165"/>
      <c r="I29" s="165"/>
    </row>
    <row r="30" spans="1:9" ht="15.75" x14ac:dyDescent="0.25">
      <c r="A30" s="222" t="s">
        <v>84</v>
      </c>
      <c r="B30" s="210"/>
      <c r="C30" s="223">
        <v>7505.6091600000054</v>
      </c>
      <c r="D30" s="210"/>
      <c r="E30" s="223">
        <v>9222.3037100000001</v>
      </c>
      <c r="F30" s="213"/>
      <c r="G30" s="137"/>
      <c r="H30" s="137"/>
      <c r="I30" s="165"/>
    </row>
    <row r="31" spans="1:9" x14ac:dyDescent="0.25">
      <c r="G31" s="165"/>
      <c r="H31" s="165"/>
      <c r="I31" s="165"/>
    </row>
    <row r="32" spans="1:9" x14ac:dyDescent="0.25">
      <c r="C32" s="165"/>
      <c r="G32" s="165"/>
      <c r="H32" s="165"/>
      <c r="I32" s="165"/>
    </row>
    <row r="33" spans="3:7" x14ac:dyDescent="0.25">
      <c r="C33" s="165"/>
    </row>
    <row r="34" spans="3:7" x14ac:dyDescent="0.25">
      <c r="G34" s="137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7728-FBEA-4C5E-BD28-9BA84CF59F50}">
  <dimension ref="A1:M34"/>
  <sheetViews>
    <sheetView topLeftCell="A4" zoomScaleNormal="100" workbookViewId="0">
      <selection activeCell="D18" sqref="D18"/>
    </sheetView>
  </sheetViews>
  <sheetFormatPr defaultRowHeight="15" x14ac:dyDescent="0.25"/>
  <cols>
    <col min="1" max="1" width="44.7109375" customWidth="1"/>
    <col min="2" max="2" width="10.5703125" bestFit="1" customWidth="1"/>
    <col min="3" max="3" width="11.28515625" bestFit="1" customWidth="1"/>
    <col min="4" max="4" width="10.5703125" bestFit="1" customWidth="1"/>
    <col min="5" max="5" width="11.28515625" bestFit="1" customWidth="1"/>
    <col min="6" max="6" width="10.28515625" bestFit="1" customWidth="1"/>
    <col min="7" max="7" width="13.28515625" bestFit="1" customWidth="1"/>
    <col min="8" max="8" width="16.85546875" bestFit="1" customWidth="1"/>
    <col min="9" max="9" width="11.5703125" bestFit="1" customWidth="1"/>
    <col min="11" max="12" width="13.28515625" bestFit="1" customWidth="1"/>
    <col min="13" max="13" width="11.5703125" bestFit="1" customWidth="1"/>
  </cols>
  <sheetData>
    <row r="1" spans="1:9" x14ac:dyDescent="0.25">
      <c r="A1" s="230" t="s">
        <v>93</v>
      </c>
      <c r="B1" s="230"/>
      <c r="C1" s="230"/>
      <c r="D1" s="230"/>
      <c r="E1" s="230"/>
    </row>
    <row r="2" spans="1:9" x14ac:dyDescent="0.25">
      <c r="A2" s="230" t="s">
        <v>94</v>
      </c>
      <c r="B2" s="230"/>
      <c r="C2" s="230"/>
      <c r="D2" s="230"/>
      <c r="E2" s="230"/>
    </row>
    <row r="3" spans="1:9" x14ac:dyDescent="0.25">
      <c r="A3" s="230" t="s">
        <v>88</v>
      </c>
      <c r="B3" s="230"/>
      <c r="C3" s="230"/>
      <c r="D3" s="230"/>
      <c r="E3" s="230"/>
    </row>
    <row r="5" spans="1:9" x14ac:dyDescent="0.25">
      <c r="A5" s="236" t="s">
        <v>89</v>
      </c>
      <c r="B5" s="242"/>
      <c r="C5" s="242"/>
      <c r="D5" s="242"/>
      <c r="E5" s="237"/>
    </row>
    <row r="6" spans="1:9" x14ac:dyDescent="0.25">
      <c r="A6" s="210"/>
      <c r="B6" s="236">
        <v>2025</v>
      </c>
      <c r="C6" s="237"/>
      <c r="D6" s="236">
        <v>2024</v>
      </c>
      <c r="E6" s="237"/>
    </row>
    <row r="7" spans="1:9" x14ac:dyDescent="0.25">
      <c r="A7" s="249" t="s">
        <v>65</v>
      </c>
      <c r="B7" s="248" t="s">
        <v>66</v>
      </c>
      <c r="C7" s="251" t="s">
        <v>67</v>
      </c>
      <c r="D7" s="248" t="s">
        <v>66</v>
      </c>
      <c r="E7" s="251" t="s">
        <v>67</v>
      </c>
    </row>
    <row r="8" spans="1:9" x14ac:dyDescent="0.25">
      <c r="A8" s="250"/>
      <c r="B8" s="248"/>
      <c r="C8" s="251"/>
      <c r="D8" s="248"/>
      <c r="E8" s="251"/>
    </row>
    <row r="9" spans="1:9" ht="15.75" x14ac:dyDescent="0.25">
      <c r="A9" s="211" t="s">
        <v>95</v>
      </c>
      <c r="B9" s="169">
        <v>881.92462</v>
      </c>
      <c r="C9" s="169">
        <v>3227.2356</v>
      </c>
      <c r="D9" s="195">
        <v>1173.25622</v>
      </c>
      <c r="E9" s="212">
        <v>4283.5990400000001</v>
      </c>
      <c r="F9" s="165"/>
      <c r="G9" s="137"/>
      <c r="H9" s="137"/>
    </row>
    <row r="10" spans="1:9" ht="15.75" x14ac:dyDescent="0.25">
      <c r="A10" s="214" t="s">
        <v>96</v>
      </c>
      <c r="B10" s="169">
        <v>2773.2547200000004</v>
      </c>
      <c r="C10" s="169">
        <v>5950.2158200000003</v>
      </c>
      <c r="D10" s="197">
        <v>1968.5</v>
      </c>
      <c r="E10" s="215">
        <v>3402.0734300000004</v>
      </c>
      <c r="F10" s="165"/>
      <c r="G10" s="137"/>
      <c r="H10" s="137"/>
    </row>
    <row r="11" spans="1:9" ht="15.75" x14ac:dyDescent="0.25">
      <c r="A11" s="214" t="s">
        <v>97</v>
      </c>
      <c r="B11" s="169">
        <v>2591.86</v>
      </c>
      <c r="C11" s="169">
        <v>1499.2033600000002</v>
      </c>
      <c r="D11" s="197">
        <v>2588.6729999999998</v>
      </c>
      <c r="E11" s="215">
        <v>1494.36058</v>
      </c>
      <c r="F11" s="165"/>
      <c r="G11" s="137"/>
      <c r="H11" s="137"/>
    </row>
    <row r="12" spans="1:9" ht="15.75" x14ac:dyDescent="0.25">
      <c r="A12" s="216" t="s">
        <v>98</v>
      </c>
      <c r="B12" s="224">
        <v>39.895209999999999</v>
      </c>
      <c r="C12" s="169">
        <v>571.88810999999998</v>
      </c>
      <c r="D12" s="225">
        <v>49.33643</v>
      </c>
      <c r="E12" s="215">
        <v>523.31268999999998</v>
      </c>
      <c r="F12" s="165"/>
      <c r="G12" s="137"/>
      <c r="H12" s="137"/>
    </row>
    <row r="13" spans="1:9" ht="15.75" x14ac:dyDescent="0.25">
      <c r="A13" s="216" t="s">
        <v>99</v>
      </c>
      <c r="B13" s="169">
        <v>6.1989470000000004</v>
      </c>
      <c r="C13" s="169">
        <v>377.92435</v>
      </c>
      <c r="D13" s="197">
        <v>29.265526000000001</v>
      </c>
      <c r="E13" s="215">
        <v>1018.60267</v>
      </c>
      <c r="F13" s="165"/>
      <c r="G13" s="137"/>
      <c r="H13" s="137"/>
    </row>
    <row r="14" spans="1:9" ht="15.75" x14ac:dyDescent="0.25">
      <c r="A14" s="216" t="s">
        <v>100</v>
      </c>
      <c r="B14" s="169">
        <v>767.5</v>
      </c>
      <c r="C14" s="169">
        <v>1040.9875</v>
      </c>
      <c r="D14" s="197">
        <v>1245.75</v>
      </c>
      <c r="E14" s="215">
        <v>1692.04186</v>
      </c>
      <c r="F14" s="165"/>
      <c r="G14" s="137"/>
      <c r="H14" s="137"/>
    </row>
    <row r="15" spans="1:9" ht="15.75" x14ac:dyDescent="0.25">
      <c r="A15" s="217" t="s">
        <v>101</v>
      </c>
      <c r="B15" s="169">
        <v>32.68439</v>
      </c>
      <c r="C15" s="215">
        <v>224.41431</v>
      </c>
      <c r="D15" s="169">
        <v>38.058199999999999</v>
      </c>
      <c r="E15" s="215">
        <v>362.92813000000001</v>
      </c>
      <c r="F15" s="165"/>
    </row>
    <row r="16" spans="1:9" x14ac:dyDescent="0.25">
      <c r="A16" s="218" t="s">
        <v>102</v>
      </c>
      <c r="B16" s="137">
        <v>6.2892799999999998</v>
      </c>
      <c r="C16" s="137">
        <v>50.464190000000002</v>
      </c>
      <c r="D16" s="139">
        <v>10.42961</v>
      </c>
      <c r="E16" s="141">
        <v>72.142939999999996</v>
      </c>
      <c r="F16" s="165"/>
      <c r="G16" s="137"/>
      <c r="H16" s="137"/>
      <c r="I16" s="165"/>
    </row>
    <row r="17" spans="1:13" x14ac:dyDescent="0.25">
      <c r="A17" s="218" t="s">
        <v>103</v>
      </c>
      <c r="B17" s="137">
        <v>26.395109999999999</v>
      </c>
      <c r="C17" s="137">
        <v>173.95012</v>
      </c>
      <c r="D17" s="139">
        <v>27.628589999999999</v>
      </c>
      <c r="E17" s="141">
        <v>290.78519</v>
      </c>
      <c r="F17" s="165"/>
      <c r="G17" s="137"/>
      <c r="H17" s="137"/>
    </row>
    <row r="18" spans="1:13" ht="15.75" x14ac:dyDescent="0.25">
      <c r="A18" s="219" t="s">
        <v>104</v>
      </c>
      <c r="B18" s="169">
        <v>533.24114199999997</v>
      </c>
      <c r="C18" s="215">
        <v>2129.4921600000002</v>
      </c>
      <c r="D18" s="169">
        <v>1332.0899819999997</v>
      </c>
      <c r="E18" s="215">
        <v>1895.6550200000001</v>
      </c>
      <c r="F18" s="165"/>
      <c r="H18" s="165"/>
      <c r="I18" s="165"/>
    </row>
    <row r="19" spans="1:13" x14ac:dyDescent="0.25">
      <c r="A19" s="218" t="s">
        <v>105</v>
      </c>
      <c r="B19" s="21">
        <v>27.726316000000001</v>
      </c>
      <c r="C19" s="21">
        <v>420.88153000000005</v>
      </c>
      <c r="D19" s="135">
        <v>45.157105000000001</v>
      </c>
      <c r="E19" s="136">
        <v>565.68669</v>
      </c>
      <c r="F19" s="165"/>
      <c r="G19" s="137"/>
      <c r="H19" s="137"/>
      <c r="I19" s="165"/>
    </row>
    <row r="20" spans="1:13" x14ac:dyDescent="0.25">
      <c r="A20" s="218" t="s">
        <v>106</v>
      </c>
      <c r="B20" s="137">
        <v>11.646316000000001</v>
      </c>
      <c r="C20" s="137">
        <v>165.81965</v>
      </c>
      <c r="D20" s="139">
        <v>11.794737</v>
      </c>
      <c r="E20" s="141">
        <v>137.7775</v>
      </c>
      <c r="F20" s="165"/>
      <c r="G20" s="137"/>
      <c r="H20" s="137"/>
    </row>
    <row r="21" spans="1:13" x14ac:dyDescent="0.25">
      <c r="A21" s="218" t="s">
        <v>107</v>
      </c>
      <c r="B21" s="137">
        <v>395.06789000000003</v>
      </c>
      <c r="C21" s="137">
        <v>172.57695000000001</v>
      </c>
      <c r="D21" s="139">
        <v>1261.0426399999999</v>
      </c>
      <c r="E21" s="141">
        <v>542.38469999999995</v>
      </c>
      <c r="F21" s="165"/>
      <c r="G21" s="137"/>
      <c r="H21" s="137"/>
      <c r="I21" s="165"/>
    </row>
    <row r="22" spans="1:13" x14ac:dyDescent="0.25">
      <c r="A22" s="172" t="s">
        <v>108</v>
      </c>
      <c r="B22" s="137">
        <v>96.800119999999993</v>
      </c>
      <c r="C22" s="137">
        <v>1232.8393000000001</v>
      </c>
      <c r="D22" s="139">
        <v>4.3455000000000004</v>
      </c>
      <c r="E22" s="141">
        <v>72.356429999999989</v>
      </c>
      <c r="F22" s="165"/>
      <c r="G22" s="137"/>
      <c r="H22" s="137"/>
      <c r="I22" s="165"/>
    </row>
    <row r="23" spans="1:13" x14ac:dyDescent="0.25">
      <c r="A23" s="218" t="s">
        <v>109</v>
      </c>
      <c r="B23" s="137">
        <v>2.0005000000000002</v>
      </c>
      <c r="C23" s="137">
        <v>137.37473</v>
      </c>
      <c r="D23" s="139">
        <v>9.75</v>
      </c>
      <c r="E23" s="141">
        <v>577.44970000000001</v>
      </c>
      <c r="F23" s="165"/>
      <c r="G23" s="137"/>
      <c r="H23" s="137"/>
    </row>
    <row r="24" spans="1:13" x14ac:dyDescent="0.25">
      <c r="A24" s="218" t="s">
        <v>110</v>
      </c>
      <c r="B24" s="140">
        <v>0</v>
      </c>
      <c r="C24" s="140">
        <v>0</v>
      </c>
      <c r="D24" s="139">
        <v>0</v>
      </c>
      <c r="E24" s="141">
        <v>0</v>
      </c>
      <c r="F24" s="165"/>
      <c r="H24" s="137"/>
      <c r="I24" s="165"/>
    </row>
    <row r="25" spans="1:13" ht="15.75" x14ac:dyDescent="0.25">
      <c r="A25" s="220" t="s">
        <v>111</v>
      </c>
      <c r="B25" s="169">
        <v>5284.3915299999999</v>
      </c>
      <c r="C25" s="169">
        <v>5096.9950099999996</v>
      </c>
      <c r="D25" s="197">
        <v>3958.4351499999998</v>
      </c>
      <c r="E25" s="215">
        <v>4101.9928399999999</v>
      </c>
      <c r="F25" s="165"/>
      <c r="H25" s="165"/>
      <c r="I25" s="165"/>
    </row>
    <row r="26" spans="1:13" ht="15.75" x14ac:dyDescent="0.25">
      <c r="A26" s="220" t="s">
        <v>112</v>
      </c>
      <c r="B26" s="169">
        <v>1723.01</v>
      </c>
      <c r="C26" s="169">
        <v>5196.1569900000004</v>
      </c>
      <c r="D26" s="197">
        <v>1985.0039999999999</v>
      </c>
      <c r="E26" s="215">
        <v>5616.8201600000002</v>
      </c>
      <c r="F26" s="165"/>
      <c r="H26" s="165"/>
      <c r="I26" s="165"/>
    </row>
    <row r="27" spans="1:13" ht="15.75" x14ac:dyDescent="0.25">
      <c r="A27" s="220" t="s">
        <v>113</v>
      </c>
      <c r="B27" s="169">
        <v>48.4</v>
      </c>
      <c r="C27" s="169">
        <v>263.30099999999999</v>
      </c>
      <c r="D27" s="197">
        <v>770.64125000000001</v>
      </c>
      <c r="E27" s="215">
        <v>3097.7184300000004</v>
      </c>
      <c r="F27" s="165"/>
      <c r="H27" s="165"/>
      <c r="I27" s="165"/>
    </row>
    <row r="28" spans="1:13" ht="15.75" x14ac:dyDescent="0.25">
      <c r="A28" s="220" t="s">
        <v>114</v>
      </c>
      <c r="B28" s="169">
        <v>784.91327999999999</v>
      </c>
      <c r="C28" s="169">
        <v>1861.61421</v>
      </c>
      <c r="D28" s="197">
        <v>811.94</v>
      </c>
      <c r="E28" s="215">
        <v>1983.8426000000002</v>
      </c>
      <c r="F28" s="165"/>
      <c r="H28" s="137"/>
      <c r="I28" s="165"/>
      <c r="K28" s="137"/>
      <c r="L28" s="137"/>
      <c r="M28" s="137"/>
    </row>
    <row r="29" spans="1:13" ht="15.75" x14ac:dyDescent="0.25">
      <c r="A29" s="226" t="s">
        <v>115</v>
      </c>
      <c r="B29" s="227"/>
      <c r="C29" s="176">
        <v>10422.15293099999</v>
      </c>
      <c r="D29" s="227"/>
      <c r="E29" s="221">
        <v>10573.602090000029</v>
      </c>
      <c r="F29" s="165"/>
      <c r="H29" s="165"/>
      <c r="I29" s="165"/>
      <c r="K29" s="137"/>
      <c r="L29" s="137"/>
      <c r="M29" s="137"/>
    </row>
    <row r="30" spans="1:13" ht="15.75" x14ac:dyDescent="0.25">
      <c r="A30" s="222" t="s">
        <v>84</v>
      </c>
      <c r="B30" s="228"/>
      <c r="C30" s="191">
        <v>37861.581350999986</v>
      </c>
      <c r="D30" s="228"/>
      <c r="E30" s="229">
        <v>40046.549540000029</v>
      </c>
      <c r="F30" s="165"/>
      <c r="G30" s="165"/>
      <c r="H30" s="165"/>
      <c r="I30" s="165"/>
      <c r="K30" s="137"/>
      <c r="L30" s="137"/>
      <c r="M30" s="137"/>
    </row>
    <row r="31" spans="1:13" x14ac:dyDescent="0.25">
      <c r="G31" s="165"/>
      <c r="H31" s="165"/>
      <c r="I31" s="165"/>
    </row>
    <row r="32" spans="1:13" x14ac:dyDescent="0.25">
      <c r="G32" s="165"/>
      <c r="H32" s="165"/>
      <c r="I32" s="165"/>
    </row>
    <row r="33" spans="7:8" ht="15.75" customHeight="1" x14ac:dyDescent="0.25">
      <c r="G33" s="165"/>
      <c r="H33" s="165"/>
    </row>
    <row r="34" spans="7:8" x14ac:dyDescent="0.25">
      <c r="G34" s="165"/>
      <c r="H34" s="165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workbookViewId="0">
      <selection activeCell="H15" sqref="H15"/>
    </sheetView>
  </sheetViews>
  <sheetFormatPr defaultRowHeight="15" x14ac:dyDescent="0.25"/>
  <cols>
    <col min="1" max="1" width="26.85546875" customWidth="1"/>
    <col min="2" max="2" width="13.28515625" bestFit="1" customWidth="1"/>
    <col min="3" max="3" width="9.5703125" bestFit="1" customWidth="1"/>
    <col min="4" max="4" width="12.140625" bestFit="1" customWidth="1"/>
    <col min="5" max="5" width="8.5703125" bestFit="1" customWidth="1"/>
    <col min="6" max="6" width="10.5703125" bestFit="1" customWidth="1"/>
    <col min="7" max="7" width="8.5703125" bestFit="1" customWidth="1"/>
    <col min="8" max="8" width="12.140625" bestFit="1" customWidth="1"/>
    <col min="9" max="9" width="10" bestFit="1" customWidth="1"/>
  </cols>
  <sheetData>
    <row r="1" spans="1:9" x14ac:dyDescent="0.25">
      <c r="A1" s="230" t="s">
        <v>116</v>
      </c>
      <c r="B1" s="230"/>
      <c r="C1" s="230"/>
      <c r="D1" s="230"/>
      <c r="E1" s="230"/>
      <c r="F1" s="230"/>
      <c r="G1" s="230"/>
      <c r="H1" s="230"/>
      <c r="I1" s="230"/>
    </row>
    <row r="2" spans="1:9" x14ac:dyDescent="0.25">
      <c r="A2" s="230" t="s">
        <v>117</v>
      </c>
      <c r="B2" s="230"/>
      <c r="C2" s="230"/>
      <c r="D2" s="230"/>
      <c r="E2" s="230"/>
      <c r="F2" s="230"/>
      <c r="G2" s="230"/>
      <c r="H2" s="230"/>
      <c r="I2" s="230"/>
    </row>
    <row r="3" spans="1:9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</row>
    <row r="4" spans="1:9" x14ac:dyDescent="0.25">
      <c r="A4" s="10"/>
      <c r="B4" s="10"/>
      <c r="C4" s="10"/>
      <c r="D4" s="10"/>
      <c r="E4" s="10"/>
      <c r="F4" s="10"/>
      <c r="G4" s="10"/>
      <c r="H4" s="10"/>
      <c r="I4" s="18" t="s">
        <v>3</v>
      </c>
    </row>
    <row r="5" spans="1:9" x14ac:dyDescent="0.25">
      <c r="A5" s="246" t="s">
        <v>31</v>
      </c>
      <c r="B5" s="232" t="s">
        <v>5</v>
      </c>
      <c r="C5" s="233"/>
      <c r="D5" s="236" t="s">
        <v>6</v>
      </c>
      <c r="E5" s="242"/>
      <c r="F5" s="242"/>
      <c r="G5" s="242"/>
      <c r="H5" s="242"/>
      <c r="I5" s="237"/>
    </row>
    <row r="6" spans="1:9" x14ac:dyDescent="0.25">
      <c r="A6" s="247"/>
      <c r="B6" s="234"/>
      <c r="C6" s="235"/>
      <c r="D6" s="238" t="s">
        <v>8</v>
      </c>
      <c r="E6" s="243"/>
      <c r="F6" s="238" t="s">
        <v>9</v>
      </c>
      <c r="G6" s="243"/>
      <c r="H6" s="238" t="s">
        <v>10</v>
      </c>
      <c r="I6" s="243"/>
    </row>
    <row r="7" spans="1:9" x14ac:dyDescent="0.25">
      <c r="A7" s="23"/>
      <c r="B7" s="109">
        <v>45778</v>
      </c>
      <c r="C7" s="110">
        <v>45413</v>
      </c>
      <c r="D7" s="109">
        <v>45778</v>
      </c>
      <c r="E7" s="110">
        <v>45413</v>
      </c>
      <c r="F7" s="109">
        <v>45778</v>
      </c>
      <c r="G7" s="110">
        <v>45413</v>
      </c>
      <c r="H7" s="109">
        <v>45778</v>
      </c>
      <c r="I7" s="110">
        <v>45413</v>
      </c>
    </row>
    <row r="8" spans="1:9" x14ac:dyDescent="0.25">
      <c r="A8" s="26" t="s">
        <v>118</v>
      </c>
      <c r="B8" s="49">
        <v>561.12421999999992</v>
      </c>
      <c r="C8" s="48">
        <v>904.48279000000002</v>
      </c>
      <c r="D8" s="49">
        <v>0</v>
      </c>
      <c r="E8" s="48">
        <v>0</v>
      </c>
      <c r="F8" s="49">
        <v>0</v>
      </c>
      <c r="G8" s="48">
        <v>0</v>
      </c>
      <c r="H8" s="49">
        <v>0</v>
      </c>
      <c r="I8" s="48">
        <v>0</v>
      </c>
    </row>
    <row r="9" spans="1:9" x14ac:dyDescent="0.25">
      <c r="A9" s="26" t="s">
        <v>119</v>
      </c>
      <c r="B9" s="49">
        <v>1576.1105500000001</v>
      </c>
      <c r="C9" s="48">
        <v>1440.0328100000002</v>
      </c>
      <c r="D9" s="49">
        <v>0</v>
      </c>
      <c r="E9" s="48">
        <v>0</v>
      </c>
      <c r="F9" s="49">
        <v>0</v>
      </c>
      <c r="G9" s="48">
        <v>0</v>
      </c>
      <c r="H9" s="49">
        <v>0</v>
      </c>
      <c r="I9" s="48">
        <v>0</v>
      </c>
    </row>
    <row r="10" spans="1:9" x14ac:dyDescent="0.25">
      <c r="A10" s="26" t="s">
        <v>120</v>
      </c>
      <c r="B10" s="49">
        <v>1500.2274299999999</v>
      </c>
      <c r="C10" s="48">
        <v>3037.69976</v>
      </c>
      <c r="D10" s="49">
        <v>0</v>
      </c>
      <c r="E10" s="48">
        <v>0</v>
      </c>
      <c r="F10" s="49">
        <v>0</v>
      </c>
      <c r="G10" s="48">
        <v>0</v>
      </c>
      <c r="H10" s="49">
        <v>0</v>
      </c>
      <c r="I10" s="48">
        <v>0</v>
      </c>
    </row>
    <row r="11" spans="1:9" x14ac:dyDescent="0.25">
      <c r="A11" s="26" t="s">
        <v>121</v>
      </c>
      <c r="B11" s="49">
        <v>562.16956999999991</v>
      </c>
      <c r="C11" s="48">
        <v>1288.2267099999999</v>
      </c>
      <c r="D11" s="49">
        <v>0</v>
      </c>
      <c r="E11" s="48">
        <v>0</v>
      </c>
      <c r="F11" s="49">
        <v>0</v>
      </c>
      <c r="G11" s="48">
        <v>0.17602999999999999</v>
      </c>
      <c r="H11" s="49">
        <v>0</v>
      </c>
      <c r="I11" s="48">
        <v>0.17602999999999999</v>
      </c>
    </row>
    <row r="12" spans="1:9" x14ac:dyDescent="0.25">
      <c r="A12" s="26" t="s">
        <v>122</v>
      </c>
      <c r="B12" s="49">
        <v>541.95604000000003</v>
      </c>
      <c r="C12" s="48">
        <v>2379.2746899999997</v>
      </c>
      <c r="D12" s="49">
        <v>3.3863699999999999</v>
      </c>
      <c r="E12" s="48">
        <v>839.48215000000005</v>
      </c>
      <c r="F12" s="49">
        <v>2.5380199999999999</v>
      </c>
      <c r="G12" s="48">
        <v>3.3288699999999998</v>
      </c>
      <c r="H12" s="49">
        <v>5.9243899999999998</v>
      </c>
      <c r="I12" s="48">
        <v>842.8110200000001</v>
      </c>
    </row>
    <row r="13" spans="1:9" x14ac:dyDescent="0.25">
      <c r="A13" s="26" t="s">
        <v>123</v>
      </c>
      <c r="B13" s="49">
        <v>1688.4458200000001</v>
      </c>
      <c r="C13" s="48">
        <v>415.86667999999997</v>
      </c>
      <c r="D13" s="49">
        <v>0</v>
      </c>
      <c r="E13" s="48">
        <v>0</v>
      </c>
      <c r="F13" s="49">
        <v>0</v>
      </c>
      <c r="G13" s="48">
        <v>0</v>
      </c>
      <c r="H13" s="49">
        <v>0</v>
      </c>
      <c r="I13" s="48">
        <v>0</v>
      </c>
    </row>
    <row r="14" spans="1:9" x14ac:dyDescent="0.25">
      <c r="A14" s="26" t="s">
        <v>124</v>
      </c>
      <c r="B14" s="49">
        <v>25988.13492</v>
      </c>
      <c r="C14" s="48">
        <v>23467.525140000002</v>
      </c>
      <c r="D14" s="49">
        <v>1955.0692099999999</v>
      </c>
      <c r="E14" s="48">
        <v>1995.1957</v>
      </c>
      <c r="F14" s="49">
        <v>108.74822999999999</v>
      </c>
      <c r="G14" s="48">
        <v>59.257129999999997</v>
      </c>
      <c r="H14" s="49">
        <v>2063.8174399999998</v>
      </c>
      <c r="I14" s="48">
        <v>2054.4528300000002</v>
      </c>
    </row>
    <row r="15" spans="1:9" x14ac:dyDescent="0.25">
      <c r="A15" s="26" t="s">
        <v>125</v>
      </c>
      <c r="B15" s="49">
        <v>1011.70913</v>
      </c>
      <c r="C15" s="48">
        <v>1543.9963</v>
      </c>
      <c r="D15" s="49">
        <v>0</v>
      </c>
      <c r="E15" s="48">
        <v>0</v>
      </c>
      <c r="F15" s="49">
        <v>2799.28125</v>
      </c>
      <c r="G15" s="48">
        <v>2284.8187499999999</v>
      </c>
      <c r="H15" s="49">
        <v>2799.28125</v>
      </c>
      <c r="I15" s="48">
        <v>2284.8187499999999</v>
      </c>
    </row>
    <row r="16" spans="1:9" x14ac:dyDescent="0.25">
      <c r="A16" s="26" t="s">
        <v>126</v>
      </c>
      <c r="B16" s="49">
        <v>2947.9589500000002</v>
      </c>
      <c r="C16" s="48">
        <v>1921.80735</v>
      </c>
      <c r="D16" s="49">
        <v>298.42912000000001</v>
      </c>
      <c r="E16" s="48">
        <v>514.14538000000005</v>
      </c>
      <c r="F16" s="49">
        <v>0</v>
      </c>
      <c r="G16" s="48">
        <v>0</v>
      </c>
      <c r="H16" s="49">
        <v>298.42912000000001</v>
      </c>
      <c r="I16" s="48">
        <v>514.14538000000005</v>
      </c>
    </row>
    <row r="17" spans="1:9" x14ac:dyDescent="0.25">
      <c r="A17" s="26" t="s">
        <v>127</v>
      </c>
      <c r="B17" s="49">
        <v>1478.2234599999999</v>
      </c>
      <c r="C17" s="48">
        <v>521.38331000000005</v>
      </c>
      <c r="D17" s="49">
        <v>317.32047</v>
      </c>
      <c r="E17" s="48">
        <v>312.28278</v>
      </c>
      <c r="F17" s="49">
        <v>0</v>
      </c>
      <c r="G17" s="48">
        <v>0</v>
      </c>
      <c r="H17" s="49">
        <v>317.32047</v>
      </c>
      <c r="I17" s="48">
        <v>312.28278</v>
      </c>
    </row>
    <row r="18" spans="1:9" x14ac:dyDescent="0.25">
      <c r="A18" s="26" t="s">
        <v>128</v>
      </c>
      <c r="B18" s="49">
        <v>3100.6326300000001</v>
      </c>
      <c r="C18" s="48">
        <v>954.54323999999997</v>
      </c>
      <c r="D18" s="49">
        <v>0</v>
      </c>
      <c r="E18" s="48">
        <v>0</v>
      </c>
      <c r="F18" s="49">
        <v>0</v>
      </c>
      <c r="G18" s="48">
        <v>0</v>
      </c>
      <c r="H18" s="49">
        <v>0</v>
      </c>
      <c r="I18" s="48">
        <v>0</v>
      </c>
    </row>
    <row r="19" spans="1:9" x14ac:dyDescent="0.25">
      <c r="A19" s="26" t="s">
        <v>129</v>
      </c>
      <c r="B19" s="49">
        <v>0</v>
      </c>
      <c r="C19" s="48">
        <v>0</v>
      </c>
      <c r="D19" s="49">
        <v>0</v>
      </c>
      <c r="E19" s="48">
        <v>0</v>
      </c>
      <c r="F19" s="49">
        <v>0</v>
      </c>
      <c r="G19" s="48">
        <v>0</v>
      </c>
      <c r="H19" s="49">
        <v>0</v>
      </c>
      <c r="I19" s="48">
        <v>0</v>
      </c>
    </row>
    <row r="20" spans="1:9" x14ac:dyDescent="0.25">
      <c r="A20" s="26" t="s">
        <v>130</v>
      </c>
      <c r="B20" s="49">
        <v>2579.1381699999997</v>
      </c>
      <c r="C20" s="48">
        <v>568.13330000000008</v>
      </c>
      <c r="D20" s="49">
        <v>0</v>
      </c>
      <c r="E20" s="48">
        <v>0</v>
      </c>
      <c r="F20" s="49">
        <v>0</v>
      </c>
      <c r="G20" s="48">
        <v>0</v>
      </c>
      <c r="H20" s="49">
        <v>0</v>
      </c>
      <c r="I20" s="48">
        <v>0</v>
      </c>
    </row>
    <row r="21" spans="1:9" x14ac:dyDescent="0.25">
      <c r="A21" s="26" t="s">
        <v>131</v>
      </c>
      <c r="B21" s="49">
        <v>2378.7367999999997</v>
      </c>
      <c r="C21" s="48">
        <v>1602.1291000000001</v>
      </c>
      <c r="D21" s="49">
        <v>2039.6407300000001</v>
      </c>
      <c r="E21" s="48">
        <v>376.16287</v>
      </c>
      <c r="F21" s="49">
        <v>0</v>
      </c>
      <c r="G21" s="48">
        <v>131.404</v>
      </c>
      <c r="H21" s="49">
        <v>2039.6407300000001</v>
      </c>
      <c r="I21" s="48">
        <v>507.56686999999999</v>
      </c>
    </row>
    <row r="22" spans="1:9" x14ac:dyDescent="0.25">
      <c r="A22" s="26" t="s">
        <v>132</v>
      </c>
      <c r="B22" s="49">
        <v>1714.13501</v>
      </c>
      <c r="C22" s="48">
        <v>70.685289999999995</v>
      </c>
      <c r="D22" s="49">
        <v>0</v>
      </c>
      <c r="E22" s="48">
        <v>0</v>
      </c>
      <c r="F22" s="49">
        <v>0</v>
      </c>
      <c r="G22" s="48">
        <v>0</v>
      </c>
      <c r="H22" s="49">
        <v>0</v>
      </c>
      <c r="I22" s="48">
        <v>0</v>
      </c>
    </row>
    <row r="23" spans="1:9" x14ac:dyDescent="0.25">
      <c r="A23" s="26" t="s">
        <v>133</v>
      </c>
      <c r="B23" s="49">
        <v>2291.06936</v>
      </c>
      <c r="C23" s="48">
        <v>3069.0663199999999</v>
      </c>
      <c r="D23" s="49">
        <v>21.365320000000001</v>
      </c>
      <c r="E23" s="48">
        <v>17.993189999999998</v>
      </c>
      <c r="F23" s="49">
        <v>0</v>
      </c>
      <c r="G23" s="48">
        <v>0</v>
      </c>
      <c r="H23" s="49">
        <v>21.365320000000001</v>
      </c>
      <c r="I23" s="48">
        <v>17.993189999999998</v>
      </c>
    </row>
    <row r="24" spans="1:9" x14ac:dyDescent="0.25">
      <c r="A24" s="26" t="s">
        <v>134</v>
      </c>
      <c r="B24" s="49">
        <v>1391.9168200000001</v>
      </c>
      <c r="C24" s="48">
        <v>1262.0280500000001</v>
      </c>
      <c r="D24" s="49">
        <v>0</v>
      </c>
      <c r="E24" s="48">
        <v>0</v>
      </c>
      <c r="F24" s="49">
        <v>0</v>
      </c>
      <c r="G24" s="48">
        <v>0</v>
      </c>
      <c r="H24" s="49">
        <v>0</v>
      </c>
      <c r="I24" s="48">
        <v>0</v>
      </c>
    </row>
    <row r="25" spans="1:9" x14ac:dyDescent="0.25">
      <c r="A25" s="26" t="s">
        <v>135</v>
      </c>
      <c r="B25" s="49">
        <v>1003.54328</v>
      </c>
      <c r="C25" s="48">
        <v>2155.6501800000001</v>
      </c>
      <c r="D25" s="49">
        <v>0</v>
      </c>
      <c r="E25" s="48">
        <v>0</v>
      </c>
      <c r="F25" s="49">
        <v>0</v>
      </c>
      <c r="G25" s="48">
        <v>0</v>
      </c>
      <c r="H25" s="49">
        <v>0</v>
      </c>
      <c r="I25" s="48">
        <v>0</v>
      </c>
    </row>
    <row r="26" spans="1:9" x14ac:dyDescent="0.25">
      <c r="A26" s="26" t="s">
        <v>136</v>
      </c>
      <c r="B26" s="49">
        <v>455.99301000000003</v>
      </c>
      <c r="C26" s="48">
        <v>0</v>
      </c>
      <c r="D26" s="49">
        <v>203.15160200000003</v>
      </c>
      <c r="E26" s="48">
        <v>0</v>
      </c>
      <c r="F26" s="49">
        <v>0</v>
      </c>
      <c r="G26" s="48">
        <v>0</v>
      </c>
      <c r="H26" s="49">
        <v>203.15160200000003</v>
      </c>
      <c r="I26" s="48">
        <v>0</v>
      </c>
    </row>
    <row r="27" spans="1:9" x14ac:dyDescent="0.25">
      <c r="A27" s="27" t="s">
        <v>137</v>
      </c>
      <c r="B27" s="68">
        <v>7518.0621600000004</v>
      </c>
      <c r="C27" s="111">
        <v>776.64379000000008</v>
      </c>
      <c r="D27" s="68">
        <v>0</v>
      </c>
      <c r="E27" s="111">
        <v>0</v>
      </c>
      <c r="F27" s="68">
        <v>0</v>
      </c>
      <c r="G27" s="111">
        <v>0</v>
      </c>
      <c r="H27" s="68">
        <v>0</v>
      </c>
      <c r="I27" s="111">
        <v>0</v>
      </c>
    </row>
    <row r="28" spans="1:9" x14ac:dyDescent="0.25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MAY TABLE 1</vt:lpstr>
      <vt:lpstr>MAY TABLE 2</vt:lpstr>
      <vt:lpstr>MAY TABLE 3</vt:lpstr>
      <vt:lpstr>MAY TABLE 4</vt:lpstr>
      <vt:lpstr>MAY TABLE 5a MAJOR (MONTH)</vt:lpstr>
      <vt:lpstr>MAY TABLE 5b MAJOR (YEAR-DATE)</vt:lpstr>
      <vt:lpstr>MAY TABLE 6a OTHER (MONTH)</vt:lpstr>
      <vt:lpstr>MAY TABLE 6b OTHER (YEAR-DATE)</vt:lpstr>
      <vt:lpstr>MAY TABLE 7 Direction of Trade </vt:lpstr>
      <vt:lpstr>JAN TABLE  8</vt:lpstr>
      <vt:lpstr>JAN TABLE  9</vt:lpstr>
      <vt:lpstr>JAN TABLE 10</vt:lpstr>
      <vt:lpstr>JAN TABLE 11</vt:lpstr>
      <vt:lpstr>MAY TABLE  8</vt:lpstr>
      <vt:lpstr>MAY TABLE  9</vt:lpstr>
      <vt:lpstr>MAY TABLE 10</vt:lpstr>
      <vt:lpstr>MAY TABLE 11</vt:lpstr>
      <vt:lpstr>MAY TABLE 12</vt:lpstr>
      <vt:lpstr>MAY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2025-06-25T15:07:27Z</dcterms:modified>
  <cp:category/>
  <cp:contentStatus/>
</cp:coreProperties>
</file>