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4\"/>
    </mc:Choice>
  </mc:AlternateContent>
  <xr:revisionPtr revIDLastSave="0" documentId="8_{32B693D6-2AF2-4917-8ACD-914F493F0B34}" xr6:coauthVersionLast="47" xr6:coauthVersionMax="47" xr10:uidLastSave="{00000000-0000-0000-0000-000000000000}"/>
  <bookViews>
    <workbookView xWindow="-120" yWindow="-120" windowWidth="29040" windowHeight="15720" tabRatio="891" firstSheet="6" activeTab="18" xr2:uid="{00000000-000D-0000-FFFF-FFFF00000000}"/>
  </bookViews>
  <sheets>
    <sheet name="OCT TABLE 1" sheetId="1" r:id="rId1"/>
    <sheet name="OCT TABLE 2" sheetId="2" r:id="rId2"/>
    <sheet name="OCT TABLE 3" sheetId="3" r:id="rId3"/>
    <sheet name="OCT TABLE 4" sheetId="4" r:id="rId4"/>
    <sheet name="OCT TABLE 5a MAJOR (MONTH)" sheetId="27" r:id="rId5"/>
    <sheet name="OCT TABLE 5b MAJOR (YEAR-DATE)" sheetId="28" r:id="rId6"/>
    <sheet name="OCT TABLE 6a OTHER (MONTH)" sheetId="29" r:id="rId7"/>
    <sheet name="OCT TABLE 6b OTHER (YEAR-DATE)" sheetId="30" r:id="rId8"/>
    <sheet name="OCT 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OCT TABLE  8" sheetId="15" r:id="rId14"/>
    <sheet name="OCT TABLE  9" sheetId="16" r:id="rId15"/>
    <sheet name="OCT TABLE 10" sheetId="17" r:id="rId16"/>
    <sheet name="OCT TABLE 11" sheetId="18" r:id="rId17"/>
    <sheet name="OCT TABLE 12" sheetId="26" r:id="rId18"/>
    <sheet name="OCT TABLE 13 " sheetId="23" r:id="rId19"/>
  </sheets>
  <externalReferences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C21" i="10"/>
  <c r="B21" i="10"/>
  <c r="G20" i="10"/>
  <c r="F20" i="10"/>
  <c r="E20" i="10"/>
  <c r="D20" i="10"/>
  <c r="H20" i="10" s="1"/>
  <c r="C20" i="10"/>
  <c r="B20" i="10"/>
  <c r="G19" i="10"/>
  <c r="F19" i="10"/>
  <c r="H19" i="10" s="1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I11" i="10" s="1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H19" i="11" s="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I17" i="11" s="1"/>
  <c r="D17" i="11"/>
  <c r="C17" i="11"/>
  <c r="B17" i="11"/>
  <c r="G16" i="11"/>
  <c r="I16" i="11" s="1"/>
  <c r="F16" i="11"/>
  <c r="E16" i="11"/>
  <c r="D16" i="11"/>
  <c r="C16" i="11"/>
  <c r="B16" i="11"/>
  <c r="G15" i="11"/>
  <c r="F15" i="11"/>
  <c r="E15" i="11"/>
  <c r="D15" i="11"/>
  <c r="C15" i="11"/>
  <c r="B15" i="11"/>
  <c r="G14" i="11"/>
  <c r="I14" i="11" s="1"/>
  <c r="K14" i="11" s="1"/>
  <c r="F14" i="11"/>
  <c r="E14" i="11"/>
  <c r="D14" i="11"/>
  <c r="C14" i="11"/>
  <c r="B14" i="11"/>
  <c r="G13" i="11"/>
  <c r="F13" i="11"/>
  <c r="H13" i="11" s="1"/>
  <c r="J13" i="11" s="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I10" i="11" s="1"/>
  <c r="K10" i="11" s="1"/>
  <c r="F10" i="11"/>
  <c r="E10" i="11"/>
  <c r="D10" i="11"/>
  <c r="C10" i="11"/>
  <c r="B10" i="11"/>
  <c r="G9" i="11"/>
  <c r="F9" i="11"/>
  <c r="E9" i="11"/>
  <c r="D9" i="11"/>
  <c r="C9" i="11"/>
  <c r="B9" i="11"/>
  <c r="G20" i="12"/>
  <c r="F20" i="12"/>
  <c r="E20" i="12"/>
  <c r="D20" i="12"/>
  <c r="H20" i="12" s="1"/>
  <c r="C20" i="12"/>
  <c r="B20" i="12"/>
  <c r="G19" i="12"/>
  <c r="F19" i="12"/>
  <c r="E19" i="12"/>
  <c r="D19" i="12"/>
  <c r="C19" i="12"/>
  <c r="B19" i="12"/>
  <c r="H18" i="12"/>
  <c r="G18" i="12"/>
  <c r="F18" i="12"/>
  <c r="E18" i="12"/>
  <c r="D18" i="12"/>
  <c r="C18" i="12"/>
  <c r="B18" i="12"/>
  <c r="G17" i="12"/>
  <c r="F17" i="12"/>
  <c r="H17" i="12" s="1"/>
  <c r="E17" i="12"/>
  <c r="D17" i="12"/>
  <c r="C17" i="12"/>
  <c r="B17" i="12"/>
  <c r="G16" i="12"/>
  <c r="F16" i="12"/>
  <c r="E16" i="12"/>
  <c r="I16" i="12" s="1"/>
  <c r="D16" i="12"/>
  <c r="C16" i="12"/>
  <c r="B16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I12" i="12" s="1"/>
  <c r="D12" i="12"/>
  <c r="H12" i="12" s="1"/>
  <c r="C12" i="12"/>
  <c r="B12" i="12"/>
  <c r="G11" i="12"/>
  <c r="F11" i="12"/>
  <c r="E11" i="12"/>
  <c r="D11" i="12"/>
  <c r="C11" i="12"/>
  <c r="B11" i="12"/>
  <c r="G10" i="12"/>
  <c r="F10" i="12"/>
  <c r="E10" i="12"/>
  <c r="D10" i="12"/>
  <c r="H10" i="12" s="1"/>
  <c r="C10" i="12"/>
  <c r="B10" i="12"/>
  <c r="G9" i="12"/>
  <c r="F9" i="12"/>
  <c r="E9" i="12"/>
  <c r="D9" i="12"/>
  <c r="C9" i="12"/>
  <c r="B9" i="12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G17" i="13"/>
  <c r="F17" i="13"/>
  <c r="E17" i="13"/>
  <c r="D17" i="13"/>
  <c r="C17" i="13"/>
  <c r="B17" i="13"/>
  <c r="G16" i="13"/>
  <c r="F16" i="13"/>
  <c r="E16" i="13"/>
  <c r="D16" i="13"/>
  <c r="C16" i="13"/>
  <c r="B16" i="13"/>
  <c r="G15" i="13"/>
  <c r="F15" i="13"/>
  <c r="E15" i="13"/>
  <c r="D15" i="13"/>
  <c r="C15" i="13"/>
  <c r="B15" i="13"/>
  <c r="G14" i="13"/>
  <c r="F14" i="13"/>
  <c r="H14" i="13" s="1"/>
  <c r="E14" i="13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D11" i="13"/>
  <c r="H11" i="13" s="1"/>
  <c r="C11" i="13"/>
  <c r="B11" i="13"/>
  <c r="H10" i="13"/>
  <c r="G10" i="13"/>
  <c r="F10" i="13"/>
  <c r="E10" i="13"/>
  <c r="D10" i="13"/>
  <c r="C10" i="13"/>
  <c r="B10" i="13"/>
  <c r="G9" i="13"/>
  <c r="I9" i="13" s="1"/>
  <c r="F9" i="13"/>
  <c r="E9" i="13"/>
  <c r="D9" i="13"/>
  <c r="H9" i="13" s="1"/>
  <c r="C9" i="13"/>
  <c r="B9" i="13"/>
  <c r="H16" i="13" l="1"/>
  <c r="H20" i="13"/>
  <c r="J20" i="13" s="1"/>
  <c r="H11" i="12"/>
  <c r="H15" i="12"/>
  <c r="I20" i="12"/>
  <c r="H12" i="10"/>
  <c r="H16" i="10"/>
  <c r="I11" i="12"/>
  <c r="I15" i="12"/>
  <c r="H19" i="12"/>
  <c r="H16" i="11"/>
  <c r="H11" i="10"/>
  <c r="I12" i="10"/>
  <c r="I16" i="10"/>
  <c r="I11" i="13"/>
  <c r="D22" i="10"/>
  <c r="I14" i="10"/>
  <c r="I15" i="10"/>
  <c r="I18" i="11"/>
  <c r="K18" i="11" s="1"/>
  <c r="I19" i="11"/>
  <c r="I10" i="10"/>
  <c r="H17" i="11"/>
  <c r="J17" i="11" s="1"/>
  <c r="I13" i="10"/>
  <c r="K11" i="13"/>
  <c r="I16" i="13"/>
  <c r="K16" i="13" s="1"/>
  <c r="I20" i="13"/>
  <c r="K20" i="13" s="1"/>
  <c r="K17" i="11"/>
  <c r="G22" i="10"/>
  <c r="H16" i="12"/>
  <c r="I10" i="13"/>
  <c r="K10" i="13" s="1"/>
  <c r="H18" i="13"/>
  <c r="J18" i="13" s="1"/>
  <c r="H14" i="12"/>
  <c r="I19" i="12"/>
  <c r="H11" i="11"/>
  <c r="J11" i="11" s="1"/>
  <c r="H12" i="11"/>
  <c r="J12" i="11" s="1"/>
  <c r="H21" i="11"/>
  <c r="H18" i="11"/>
  <c r="J18" i="11" s="1"/>
  <c r="I14" i="13"/>
  <c r="K14" i="13" s="1"/>
  <c r="I15" i="13"/>
  <c r="K15" i="13" s="1"/>
  <c r="I18" i="13"/>
  <c r="K18" i="13" s="1"/>
  <c r="I19" i="13"/>
  <c r="I12" i="11"/>
  <c r="K12" i="11" s="1"/>
  <c r="I17" i="10"/>
  <c r="H13" i="13"/>
  <c r="J13" i="13" s="1"/>
  <c r="J14" i="13"/>
  <c r="H17" i="13"/>
  <c r="J17" i="13" s="1"/>
  <c r="H21" i="13"/>
  <c r="J21" i="13" s="1"/>
  <c r="F21" i="12"/>
  <c r="H13" i="12"/>
  <c r="B22" i="11"/>
  <c r="H15" i="11"/>
  <c r="J15" i="11" s="1"/>
  <c r="B22" i="10"/>
  <c r="J10" i="13"/>
  <c r="I13" i="12"/>
  <c r="E22" i="10"/>
  <c r="C22" i="11"/>
  <c r="C22" i="13"/>
  <c r="K16" i="11"/>
  <c r="J11" i="13"/>
  <c r="F22" i="10"/>
  <c r="I12" i="13"/>
  <c r="K12" i="13" s="1"/>
  <c r="G22" i="11"/>
  <c r="I21" i="11"/>
  <c r="K21" i="11" s="1"/>
  <c r="I9" i="10"/>
  <c r="H15" i="10"/>
  <c r="I21" i="13"/>
  <c r="K21" i="13" s="1"/>
  <c r="E22" i="11"/>
  <c r="B21" i="12"/>
  <c r="F22" i="11"/>
  <c r="D22" i="13"/>
  <c r="J16" i="13"/>
  <c r="E22" i="13"/>
  <c r="H15" i="13"/>
  <c r="J15" i="13" s="1"/>
  <c r="I17" i="13"/>
  <c r="K17" i="13" s="1"/>
  <c r="D21" i="12"/>
  <c r="I10" i="12"/>
  <c r="I18" i="12"/>
  <c r="H9" i="11"/>
  <c r="I13" i="11"/>
  <c r="K13" i="11" s="1"/>
  <c r="H14" i="11"/>
  <c r="J14" i="11" s="1"/>
  <c r="I15" i="11"/>
  <c r="K15" i="11" s="1"/>
  <c r="H20" i="11"/>
  <c r="J20" i="11" s="1"/>
  <c r="H14" i="10"/>
  <c r="I20" i="10"/>
  <c r="I13" i="13"/>
  <c r="K13" i="13" s="1"/>
  <c r="H10" i="11"/>
  <c r="J10" i="11" s="1"/>
  <c r="C21" i="12"/>
  <c r="F22" i="13"/>
  <c r="E21" i="12"/>
  <c r="I17" i="12"/>
  <c r="J16" i="11"/>
  <c r="I20" i="11"/>
  <c r="K20" i="11" s="1"/>
  <c r="H13" i="10"/>
  <c r="I19" i="10"/>
  <c r="J21" i="11"/>
  <c r="C22" i="10"/>
  <c r="H12" i="13"/>
  <c r="J12" i="13" s="1"/>
  <c r="H19" i="13"/>
  <c r="H9" i="12"/>
  <c r="I14" i="12"/>
  <c r="D22" i="11"/>
  <c r="H10" i="10"/>
  <c r="G21" i="12"/>
  <c r="B22" i="13"/>
  <c r="I11" i="11"/>
  <c r="K11" i="11" s="1"/>
  <c r="H17" i="10"/>
  <c r="K9" i="13"/>
  <c r="I9" i="12"/>
  <c r="I9" i="11"/>
  <c r="J9" i="11"/>
  <c r="H9" i="10"/>
  <c r="G22" i="13"/>
  <c r="J9" i="13"/>
  <c r="I22" i="10" l="1"/>
  <c r="H22" i="10"/>
  <c r="H21" i="12"/>
  <c r="J22" i="11"/>
  <c r="I21" i="12"/>
  <c r="H22" i="13"/>
  <c r="K22" i="13"/>
  <c r="H22" i="11"/>
  <c r="J22" i="13"/>
  <c r="I22" i="13"/>
  <c r="K9" i="11"/>
  <c r="K22" i="11" s="1"/>
  <c r="I22" i="11"/>
</calcChain>
</file>

<file path=xl/sharedStrings.xml><?xml version="1.0" encoding="utf-8"?>
<sst xmlns="http://schemas.openxmlformats.org/spreadsheetml/2006/main" count="666" uniqueCount="210">
  <si>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</si>
  <si>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</si>
  <si>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</si>
  <si>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</si>
  <si>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</si>
  <si>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</si>
  <si>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</si>
  <si>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</si>
  <si>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</si>
  <si>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</si>
  <si>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</si>
  <si>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</si>
  <si>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</si>
  <si>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</si>
  <si>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</si>
  <si>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</si>
  <si>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</si>
  <si>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</si>
  <si>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</si>
  <si>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</si>
  <si>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</si>
  <si>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</si>
  <si>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</si>
  <si>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</si>
  <si>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</si>
  <si>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</si>
  <si>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</si>
  <si>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</si>
  <si>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</si>
  <si>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</si>
  <si>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</si>
  <si>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</si>
  <si>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</si>
  <si>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</si>
  <si>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</si>
  <si>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</si>
  <si>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</si>
  <si>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</si>
  <si>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</si>
  <si>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</si>
  <si>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</si>
  <si>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</si>
  <si>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</si>
  <si>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</si>
  <si>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</si>
  <si>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</si>
  <si>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</si>
  <si>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</si>
  <si>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</si>
  <si>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</si>
  <si>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</si>
  <si>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</si>
  <si>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</si>
  <si>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</si>
  <si>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</si>
  <si>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</si>
  <si>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</si>
  <si>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</si>
  <si>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</si>
  <si>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</si>
  <si>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</si>
  <si>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</si>
  <si>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</si>
  <si>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</si>
  <si>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</si>
  <si>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</si>
  <si>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</si>
  <si>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</si>
  <si>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</si>
  <si>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</si>
  <si>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</si>
  <si>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</si>
  <si>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</si>
  <si>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</si>
  <si>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</si>
  <si>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</si>
  <si>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</si>
  <si>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</si>
  <si>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</si>
  <si>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</si>
  <si>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</si>
  <si>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</si>
  <si>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</si>
  <si>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</si>
  <si>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</si>
  <si>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</si>
  <si>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</si>
  <si>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</si>
  <si>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</si>
  <si>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</si>
  <si>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</si>
  <si>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</si>
  <si>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</si>
  <si>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VALUE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</si>
  <si>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</si>
  <si>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</si>
  <si>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</si>
  <si>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</si>
  <si>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</si>
  <si>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</si>
  <si>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</si>
  <si>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MALAYSIA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</si>
  <si>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</si>
  <si>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</si>
  <si>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</si>
  <si>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</si>
  <si>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</si>
  <si>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</si>
  <si>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</si>
  <si>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</si>
  <si>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</si>
  <si>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</si>
  <si>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</si>
  <si>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</si>
  <si>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</si>
  <si>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</si>
  <si>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</si>
  <si>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</si>
  <si>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Curaçao</t>
  </si>
  <si>
    <t>UNITED ARAB EMIRATES</t>
  </si>
  <si>
    <t>REPUBLIC OF AUSTRIA</t>
  </si>
  <si>
    <t>BRAZIL</t>
  </si>
  <si>
    <t>CHILE</t>
  </si>
  <si>
    <t>DENMARK</t>
  </si>
  <si>
    <t>SOUTH KOREA</t>
  </si>
  <si>
    <t>LITHUANIA</t>
  </si>
  <si>
    <t>RUSSIAN FEDERATION</t>
  </si>
  <si>
    <t>THAILAND</t>
  </si>
  <si>
    <t>VENEZUELA</t>
  </si>
  <si>
    <t>VIETNAM</t>
  </si>
  <si>
    <t>CARICOM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</si>
  <si>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</si>
  <si>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</si>
  <si>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</si>
  <si>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</si>
  <si>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</si>
  <si>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</si>
  <si>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</si>
  <si>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</si>
  <si>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</si>
  <si>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</si>
  <si>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</si>
  <si>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</si>
  <si>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</si>
  <si>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</si>
  <si>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</si>
  <si>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</si>
  <si>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</si>
  <si>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</si>
  <si>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</si>
  <si>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</si>
  <si>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</si>
  <si>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</si>
  <si>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</si>
  <si>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</si>
  <si>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</si>
  <si>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</si>
  <si>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</si>
  <si>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</si>
  <si>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Jan-Oct</t>
  </si>
  <si>
    <t>OCTOBER</t>
  </si>
  <si>
    <t>JANUARY - OCTOBER</t>
  </si>
  <si>
    <t>For October of 2023 and 2024</t>
  </si>
  <si>
    <t>For January-October of 2023 and 2024</t>
  </si>
  <si>
    <t>For January-October  of 2023 and 2024</t>
  </si>
  <si>
    <t>QUANTITY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</si>
  <si>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</si>
  <si>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</si>
  <si>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</si>
  <si>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</si>
  <si>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</si>
  <si>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</si>
  <si>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</si>
  <si>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</si>
  <si>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</si>
  <si>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</si>
  <si>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</si>
  <si>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</si>
  <si>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</si>
  <si>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</si>
  <si>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</si>
  <si>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</si>
  <si>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</si>
  <si>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</si>
  <si>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</si>
  <si>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CITRUS PRODUCTS (GALS '000)</t>
  </si>
  <si>
    <t>Note: Table includes only major marine products. Other marine exports are shown in Table 6b</t>
  </si>
  <si>
    <t>Table includes only major citrus products. Other citrus exports are shown in Table 6b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</si>
  <si>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</si>
  <si>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</si>
  <si>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</si>
  <si>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</si>
  <si>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</si>
  <si>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</si>
  <si>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</si>
  <si>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</si>
  <si>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</si>
  <si>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</si>
  <si>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</si>
  <si>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</si>
  <si>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</si>
  <si>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</si>
  <si>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</si>
  <si>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</si>
  <si>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</si>
  <si>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</si>
  <si>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</si>
  <si>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</si>
  <si>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</si>
  <si>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For January to October of 2023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</si>
</sst>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#,###&quot;*&quot;"/>
    <numFmt numFmtId="172" formatCode="_(* #,##0.0_);_(* \(#,##0.0\);_(* &quot;-&quot;?_);_(@_)"/>
    <numFmt numFmtId="173" formatCode="_(* #,##0.00_);_(* \(#,##0.0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49">
    <xf numFmtId="0" fontId="0" fillId="0" borderId="0" xfId="0"/>
    <xf numFmtId="0" fontId="5" fillId="0" borderId="0" xfId="2" applyFont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1" fontId="0" fillId="0" borderId="0" xfId="0" applyNumberFormat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64" fontId="0" fillId="0" borderId="0" xfId="0" applyNumberFormat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0" fontId="7" fillId="0" borderId="0" xfId="0" applyFont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7" fontId="7" fillId="0" borderId="16" xfId="0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0" fontId="0" fillId="0" borderId="9" xfId="0" applyBorder="1"/>
    <xf numFmtId="165" fontId="0" fillId="0" borderId="9" xfId="1" applyNumberFormat="1" applyFont="1" applyBorder="1"/>
    <xf numFmtId="165" fontId="7" fillId="0" borderId="9" xfId="1" applyNumberFormat="1" applyFont="1" applyFill="1" applyBorder="1"/>
    <xf numFmtId="167" fontId="7" fillId="4" borderId="12" xfId="1" applyNumberFormat="1" applyFont="1" applyFill="1" applyBorder="1"/>
    <xf numFmtId="167" fontId="4" fillId="6" borderId="12" xfId="2" applyNumberFormat="1" applyFont="1" applyFill="1" applyBorder="1"/>
    <xf numFmtId="172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3" fillId="0" borderId="0" xfId="1" applyNumberFormat="1" applyFont="1" applyAlignment="1"/>
    <xf numFmtId="164" fontId="13" fillId="0" borderId="0" xfId="1" applyFont="1" applyAlignment="1"/>
    <xf numFmtId="164" fontId="13" fillId="0" borderId="0" xfId="1" applyFont="1"/>
    <xf numFmtId="17" fontId="13" fillId="0" borderId="0" xfId="1" applyNumberFormat="1" applyFont="1" applyAlignment="1">
      <alignment horizontal="right"/>
    </xf>
    <xf numFmtId="165" fontId="7" fillId="0" borderId="16" xfId="1" applyNumberFormat="1" applyFont="1" applyFill="1" applyBorder="1"/>
    <xf numFmtId="0" fontId="10" fillId="0" borderId="22" xfId="0" applyFont="1" applyBorder="1"/>
    <xf numFmtId="0" fontId="10" fillId="0" borderId="9" xfId="0" applyFont="1" applyBorder="1"/>
    <xf numFmtId="165" fontId="0" fillId="0" borderId="8" xfId="1" applyNumberFormat="1" applyFont="1" applyBorder="1"/>
    <xf numFmtId="0" fontId="0" fillId="0" borderId="16" xfId="0" applyBorder="1"/>
    <xf numFmtId="0" fontId="7" fillId="0" borderId="16" xfId="0" applyFont="1" applyBorder="1"/>
    <xf numFmtId="0" fontId="7" fillId="0" borderId="17" xfId="0" applyFont="1" applyBorder="1"/>
    <xf numFmtId="0" fontId="6" fillId="3" borderId="14" xfId="0" applyFont="1" applyFill="1" applyBorder="1" applyAlignment="1">
      <alignment horizontal="center"/>
    </xf>
    <xf numFmtId="167" fontId="0" fillId="0" borderId="16" xfId="1" applyNumberFormat="1" applyFont="1" applyBorder="1"/>
    <xf numFmtId="165" fontId="0" fillId="0" borderId="16" xfId="1" applyNumberFormat="1" applyFont="1" applyBorder="1"/>
    <xf numFmtId="169" fontId="7" fillId="0" borderId="17" xfId="1" applyNumberFormat="1" applyFont="1" applyBorder="1"/>
    <xf numFmtId="164" fontId="7" fillId="0" borderId="16" xfId="1" applyFont="1" applyBorder="1" applyAlignment="1">
      <alignment vertical="center"/>
    </xf>
    <xf numFmtId="165" fontId="7" fillId="0" borderId="16" xfId="1" applyNumberFormat="1" applyFont="1" applyBorder="1"/>
    <xf numFmtId="173" fontId="0" fillId="0" borderId="0" xfId="0" applyNumberFormat="1"/>
    <xf numFmtId="168" fontId="0" fillId="0" borderId="10" xfId="1" applyNumberFormat="1" applyFont="1" applyBorder="1"/>
    <xf numFmtId="164" fontId="0" fillId="0" borderId="8" xfId="1" applyFont="1" applyBorder="1"/>
    <xf numFmtId="164" fontId="0" fillId="0" borderId="9" xfId="1" applyFont="1" applyBorder="1"/>
    <xf numFmtId="164" fontId="0" fillId="0" borderId="0" xfId="1" applyFont="1" applyBorder="1"/>
    <xf numFmtId="166" fontId="0" fillId="0" borderId="9" xfId="0" applyNumberFormat="1" applyBorder="1"/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8" xfId="0" applyBorder="1"/>
    <xf numFmtId="167" fontId="0" fillId="0" borderId="11" xfId="0" applyNumberFormat="1" applyBorder="1"/>
    <xf numFmtId="164" fontId="0" fillId="0" borderId="0" xfId="1" applyFont="1"/>
    <xf numFmtId="0" fontId="7" fillId="4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7" fillId="0" borderId="8" xfId="0" applyNumberFormat="1" applyFont="1" applyBorder="1"/>
    <xf numFmtId="168" fontId="7" fillId="0" borderId="16" xfId="0" applyNumberFormat="1" applyFont="1" applyBorder="1"/>
    <xf numFmtId="171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8" fontId="0" fillId="0" borderId="0" xfId="0" applyNumberFormat="1"/>
    <xf numFmtId="165" fontId="7" fillId="0" borderId="9" xfId="1" applyNumberFormat="1" applyFont="1" applyBorder="1"/>
    <xf numFmtId="164" fontId="7" fillId="0" borderId="9" xfId="1" applyFont="1" applyBorder="1" applyAlignment="1">
      <alignment vertical="center"/>
    </xf>
    <xf numFmtId="169" fontId="7" fillId="0" borderId="11" xfId="1" applyNumberFormat="1" applyFont="1" applyBorder="1"/>
    <xf numFmtId="167" fontId="4" fillId="6" borderId="15" xfId="2" applyNumberFormat="1" applyFont="1" applyFill="1" applyBorder="1"/>
    <xf numFmtId="168" fontId="0" fillId="0" borderId="1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7" fontId="0" fillId="0" borderId="10" xfId="0" applyNumberFormat="1" applyBorder="1"/>
    <xf numFmtId="164" fontId="7" fillId="4" borderId="4" xfId="1" applyFont="1" applyFill="1" applyBorder="1"/>
    <xf numFmtId="0" fontId="15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5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0" fontId="16" fillId="3" borderId="16" xfId="0" applyFont="1" applyFill="1" applyBorder="1"/>
    <xf numFmtId="0" fontId="16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5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5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164" fontId="0" fillId="4" borderId="0" xfId="0" applyNumberFormat="1" applyFill="1"/>
    <xf numFmtId="0" fontId="0" fillId="4" borderId="9" xfId="0" applyFill="1" applyBorder="1"/>
    <xf numFmtId="0" fontId="15" fillId="4" borderId="17" xfId="2" applyFont="1" applyFill="1" applyBorder="1"/>
    <xf numFmtId="0" fontId="0" fillId="4" borderId="10" xfId="0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4" fontId="7" fillId="0" borderId="0" xfId="1" applyFont="1" applyBorder="1"/>
    <xf numFmtId="167" fontId="7" fillId="0" borderId="9" xfId="1" applyNumberFormat="1" applyFont="1" applyBorder="1"/>
    <xf numFmtId="167" fontId="1" fillId="0" borderId="0" xfId="1" applyNumberFormat="1" applyFont="1"/>
    <xf numFmtId="164" fontId="1" fillId="0" borderId="0" xfId="1" applyFont="1"/>
    <xf numFmtId="164" fontId="1" fillId="0" borderId="8" xfId="1" applyFont="1" applyBorder="1"/>
    <xf numFmtId="164" fontId="1" fillId="0" borderId="0" xfId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0" xfId="0" applyFill="1"/>
    <xf numFmtId="164" fontId="0" fillId="4" borderId="8" xfId="0" applyNumberFormat="1" applyFill="1" applyBorder="1"/>
    <xf numFmtId="164" fontId="7" fillId="4" borderId="2" xfId="1" applyFont="1" applyFill="1" applyBorder="1"/>
    <xf numFmtId="164" fontId="15" fillId="3" borderId="14" xfId="1" applyFont="1" applyFill="1" applyBorder="1"/>
    <xf numFmtId="164" fontId="7" fillId="0" borderId="7" xfId="1" applyFont="1" applyBorder="1"/>
    <xf numFmtId="164" fontId="15" fillId="3" borderId="16" xfId="1" applyFont="1" applyFill="1" applyBorder="1"/>
    <xf numFmtId="164" fontId="7" fillId="0" borderId="9" xfId="1" applyFont="1" applyBorder="1"/>
    <xf numFmtId="164" fontId="16" fillId="3" borderId="16" xfId="1" applyFont="1" applyFill="1" applyBorder="1" applyAlignment="1">
      <alignment horizontal="left"/>
    </xf>
    <xf numFmtId="164" fontId="16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6" fillId="0" borderId="16" xfId="1" applyFont="1" applyFill="1" applyBorder="1"/>
    <xf numFmtId="164" fontId="16" fillId="3" borderId="16" xfId="1" applyFont="1" applyFill="1" applyBorder="1"/>
    <xf numFmtId="164" fontId="7" fillId="0" borderId="11" xfId="1" applyFont="1" applyBorder="1"/>
    <xf numFmtId="0" fontId="15" fillId="4" borderId="1" xfId="2" applyFont="1" applyFill="1" applyBorder="1"/>
    <xf numFmtId="164" fontId="7" fillId="4" borderId="3" xfId="1" applyFont="1" applyFill="1" applyBorder="1"/>
    <xf numFmtId="166" fontId="0" fillId="0" borderId="0" xfId="1" applyNumberFormat="1" applyFont="1"/>
    <xf numFmtId="164" fontId="7" fillId="0" borderId="0" xfId="1" applyFont="1" applyFill="1"/>
    <xf numFmtId="164" fontId="7" fillId="0" borderId="8" xfId="1" applyFont="1" applyFill="1" applyBorder="1"/>
    <xf numFmtId="164" fontId="15" fillId="5" borderId="4" xfId="1" applyFont="1" applyFill="1" applyBorder="1"/>
    <xf numFmtId="164" fontId="0" fillId="0" borderId="10" xfId="1" applyFont="1" applyBorder="1"/>
    <xf numFmtId="164" fontId="0" fillId="4" borderId="10" xfId="1" applyFont="1" applyFill="1" applyBorder="1"/>
    <xf numFmtId="164" fontId="7" fillId="4" borderId="11" xfId="1" applyFont="1" applyFill="1" applyBorder="1"/>
    <xf numFmtId="0" fontId="7" fillId="4" borderId="0" xfId="0" applyFont="1" applyFill="1" applyAlignment="1">
      <alignment horizontal="center"/>
    </xf>
    <xf numFmtId="43" fontId="0" fillId="0" borderId="0" xfId="0" applyNumberFormat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borg-my.sharepoint.com/TRADE/TRADE/2014/Trade%20Tables%20for%20Website%202014%20(Orig)/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sqref="A1:XFD1048576"/>
    </sheetView>
  </sheetViews>
  <sheetFormatPr defaultRowHeight="15" x14ac:dyDescent="0.25"/>
  <cols>
    <col min="1" max="1" width="22.42578125" bestFit="1" customWidth="1"/>
    <col min="2" max="2" width="15.28515625" bestFit="1" customWidth="1"/>
    <col min="3" max="3" width="10.5703125" bestFit="1" customWidth="1"/>
    <col min="4" max="4" width="14.28515625" bestFit="1" customWidth="1"/>
    <col min="5" max="5" width="9.7109375" bestFit="1" customWidth="1"/>
    <col min="6" max="6" width="13.28515625" bestFit="1" customWidth="1"/>
    <col min="7" max="7" width="9.5703125" bestFit="1" customWidth="1"/>
    <col min="8" max="8" width="14.28515625" bestFit="1" customWidth="1"/>
    <col min="9" max="9" width="9.7109375" bestFit="1" customWidth="1"/>
    <col min="10" max="10" width="15" bestFit="1" customWidth="1"/>
    <col min="11" max="11" width="10.85546875" bestFit="1" customWidth="1"/>
    <col min="12" max="13" width="12.28515625" bestFit="1" customWidth="1"/>
  </cols>
  <sheetData>
    <row r="1" spans="1:15" x14ac:dyDescent="0.25">
      <c r="A1" s="222" t="s">
        <v>103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5" x14ac:dyDescent="0.25">
      <c r="A2" s="222" t="s">
        <v>104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5" x14ac:dyDescent="0.25">
      <c r="A3" s="222" t="s">
        <v>162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K4" s="12" t="s">
        <v>147</v>
      </c>
    </row>
    <row r="5" spans="1:15" x14ac:dyDescent="0.25">
      <c r="A5" s="223" t="s">
        <v>14</v>
      </c>
      <c r="B5" s="224" t="s">
        <v>62</v>
      </c>
      <c r="C5" s="225"/>
      <c r="D5" s="230" t="s">
        <v>61</v>
      </c>
      <c r="E5" s="231"/>
      <c r="F5" s="231"/>
      <c r="G5" s="231"/>
      <c r="H5" s="231"/>
      <c r="I5" s="231"/>
      <c r="J5" s="224" t="s">
        <v>63</v>
      </c>
      <c r="K5" s="225"/>
    </row>
    <row r="6" spans="1:15" x14ac:dyDescent="0.25">
      <c r="A6" s="223"/>
      <c r="B6" s="226"/>
      <c r="C6" s="227"/>
      <c r="D6" s="228" t="s">
        <v>16</v>
      </c>
      <c r="E6" s="229"/>
      <c r="F6" s="228" t="s">
        <v>17</v>
      </c>
      <c r="G6" s="229"/>
      <c r="H6" s="228" t="s">
        <v>18</v>
      </c>
      <c r="I6" s="234"/>
      <c r="J6" s="232"/>
      <c r="K6" s="233"/>
    </row>
    <row r="7" spans="1:15" x14ac:dyDescent="0.25">
      <c r="A7" s="82"/>
      <c r="B7" s="99">
        <v>45566</v>
      </c>
      <c r="C7" s="100">
        <v>45200</v>
      </c>
      <c r="D7" s="99">
        <v>45566</v>
      </c>
      <c r="E7" s="100">
        <v>45200</v>
      </c>
      <c r="F7" s="99">
        <v>45566</v>
      </c>
      <c r="G7" s="100">
        <v>45200</v>
      </c>
      <c r="H7" s="99">
        <v>45566</v>
      </c>
      <c r="I7" s="100">
        <v>45200</v>
      </c>
      <c r="J7" s="99">
        <v>45566</v>
      </c>
      <c r="K7" s="100">
        <v>45200</v>
      </c>
    </row>
    <row r="8" spans="1:15" x14ac:dyDescent="0.25">
      <c r="A8" s="74" t="s">
        <v>0</v>
      </c>
      <c r="B8" s="95">
        <v>30054.32689</v>
      </c>
      <c r="C8" s="103">
        <v>25416.040940000003</v>
      </c>
      <c r="D8" s="102">
        <v>22996.381089999999</v>
      </c>
      <c r="E8" s="41">
        <v>25719.63825</v>
      </c>
      <c r="F8" s="92">
        <v>116.25641</v>
      </c>
      <c r="G8" s="41">
        <v>0</v>
      </c>
      <c r="H8" s="95">
        <v>23112.637500000001</v>
      </c>
      <c r="I8" s="41">
        <v>25719.63825</v>
      </c>
      <c r="J8" s="75">
        <v>-6941.6893899999995</v>
      </c>
      <c r="K8" s="76">
        <v>303.59730999999738</v>
      </c>
      <c r="L8" s="3"/>
      <c r="M8" s="3"/>
      <c r="N8" s="3"/>
      <c r="O8" s="3"/>
    </row>
    <row r="9" spans="1:15" x14ac:dyDescent="0.25">
      <c r="A9" s="74" t="s">
        <v>1</v>
      </c>
      <c r="B9" s="95">
        <v>3945.2521699999998</v>
      </c>
      <c r="C9" s="103">
        <v>4170.4095200000002</v>
      </c>
      <c r="D9" s="102">
        <v>1291.5365200000001</v>
      </c>
      <c r="E9" s="41">
        <v>252.78</v>
      </c>
      <c r="F9" s="92">
        <v>0</v>
      </c>
      <c r="G9" s="41">
        <v>35.783730000000006</v>
      </c>
      <c r="H9" s="95">
        <v>1291.5365200000001</v>
      </c>
      <c r="I9" s="41">
        <v>288.56373000000002</v>
      </c>
      <c r="J9" s="75">
        <v>-2653.7156499999996</v>
      </c>
      <c r="K9" s="76">
        <v>-3881.8457900000003</v>
      </c>
      <c r="L9" s="3"/>
      <c r="M9" s="3"/>
      <c r="N9" s="3"/>
      <c r="O9" s="3"/>
    </row>
    <row r="10" spans="1:15" x14ac:dyDescent="0.25">
      <c r="A10" s="74" t="s">
        <v>2</v>
      </c>
      <c r="B10" s="95">
        <v>3374.0307900000003</v>
      </c>
      <c r="C10" s="103">
        <v>2420.8318799999997</v>
      </c>
      <c r="D10" s="102">
        <v>769.34984999999995</v>
      </c>
      <c r="E10" s="41">
        <v>742.09199999999998</v>
      </c>
      <c r="F10" s="92">
        <v>99.141249999999999</v>
      </c>
      <c r="G10" s="41">
        <v>102.93467999999999</v>
      </c>
      <c r="H10" s="95">
        <v>868.49109999999996</v>
      </c>
      <c r="I10" s="41">
        <v>845.02667999999994</v>
      </c>
      <c r="J10" s="75">
        <v>-2505.5396900000005</v>
      </c>
      <c r="K10" s="76">
        <v>-1575.8051999999998</v>
      </c>
      <c r="L10" s="3"/>
      <c r="M10" s="3"/>
      <c r="N10" s="3"/>
      <c r="O10" s="3"/>
    </row>
    <row r="11" spans="1:15" x14ac:dyDescent="0.25">
      <c r="A11" s="74" t="s">
        <v>3</v>
      </c>
      <c r="B11" s="95">
        <v>47006.630435999999</v>
      </c>
      <c r="C11" s="103">
        <v>38014.597971000003</v>
      </c>
      <c r="D11" s="102">
        <v>3.0375000000000001</v>
      </c>
      <c r="E11" s="41">
        <v>100.32481</v>
      </c>
      <c r="F11" s="92">
        <v>1966.02199</v>
      </c>
      <c r="G11" s="41">
        <v>2079.9585900000002</v>
      </c>
      <c r="H11" s="95">
        <v>1969.0594899999999</v>
      </c>
      <c r="I11" s="41">
        <v>2180.2834000000003</v>
      </c>
      <c r="J11" s="75">
        <v>-45037.570946</v>
      </c>
      <c r="K11" s="76">
        <v>-35834.314571000003</v>
      </c>
      <c r="L11" s="3"/>
      <c r="M11" s="3"/>
      <c r="N11" s="3"/>
      <c r="O11" s="3"/>
    </row>
    <row r="12" spans="1:15" x14ac:dyDescent="0.25">
      <c r="A12" s="74" t="s">
        <v>4</v>
      </c>
      <c r="B12" s="95">
        <v>3036.6975400000001</v>
      </c>
      <c r="C12" s="103">
        <v>2406.0107599999997</v>
      </c>
      <c r="D12" s="102">
        <v>667.67953</v>
      </c>
      <c r="E12" s="41">
        <v>827.46743000000004</v>
      </c>
      <c r="F12" s="92">
        <v>0</v>
      </c>
      <c r="G12" s="41">
        <v>0</v>
      </c>
      <c r="H12" s="95">
        <v>667.67953</v>
      </c>
      <c r="I12" s="41">
        <v>827.46743000000004</v>
      </c>
      <c r="J12" s="75">
        <v>-2369.0180100000002</v>
      </c>
      <c r="K12" s="76">
        <v>-1578.5433299999995</v>
      </c>
      <c r="L12" s="3"/>
      <c r="M12" s="3"/>
      <c r="N12" s="3"/>
      <c r="O12" s="3"/>
    </row>
    <row r="13" spans="1:15" x14ac:dyDescent="0.25">
      <c r="A13" s="74" t="s">
        <v>5</v>
      </c>
      <c r="B13" s="95">
        <v>24558.438739999998</v>
      </c>
      <c r="C13" s="103">
        <v>26213.303889999999</v>
      </c>
      <c r="D13" s="102">
        <v>2.31264</v>
      </c>
      <c r="E13" s="41">
        <v>5.7797399999999994</v>
      </c>
      <c r="F13" s="92">
        <v>51.459199999999996</v>
      </c>
      <c r="G13" s="41">
        <v>102.39624999999999</v>
      </c>
      <c r="H13" s="95">
        <v>53.771839999999997</v>
      </c>
      <c r="I13" s="41">
        <v>108.17599</v>
      </c>
      <c r="J13" s="75">
        <v>-24504.666899999997</v>
      </c>
      <c r="K13" s="76">
        <v>-26105.127899999999</v>
      </c>
      <c r="L13" s="3"/>
      <c r="M13" s="3"/>
      <c r="N13" s="3"/>
      <c r="O13" s="3"/>
    </row>
    <row r="14" spans="1:15" x14ac:dyDescent="0.25">
      <c r="A14" s="74" t="s">
        <v>6</v>
      </c>
      <c r="B14" s="95">
        <v>36102.327079999995</v>
      </c>
      <c r="C14" s="103">
        <v>29962.234579999997</v>
      </c>
      <c r="D14" s="102">
        <v>1319.0972400000001</v>
      </c>
      <c r="E14" s="41">
        <v>691.97758999999996</v>
      </c>
      <c r="F14" s="92">
        <v>311.76909000000001</v>
      </c>
      <c r="G14" s="41">
        <v>180.18019000000001</v>
      </c>
      <c r="H14" s="95">
        <v>1630.8663300000001</v>
      </c>
      <c r="I14" s="41">
        <v>872.15778</v>
      </c>
      <c r="J14" s="75">
        <v>-34471.460749999998</v>
      </c>
      <c r="K14" s="76">
        <v>-29090.076799999995</v>
      </c>
      <c r="L14" s="3"/>
      <c r="N14" s="3"/>
      <c r="O14" s="3"/>
    </row>
    <row r="15" spans="1:15" x14ac:dyDescent="0.25">
      <c r="A15" s="74" t="s">
        <v>7</v>
      </c>
      <c r="B15" s="95">
        <v>67415.848969999992</v>
      </c>
      <c r="C15" s="103">
        <v>54296.122049999998</v>
      </c>
      <c r="D15" s="102">
        <v>0</v>
      </c>
      <c r="E15" s="41">
        <v>151.3125</v>
      </c>
      <c r="F15" s="92">
        <v>1724.08257</v>
      </c>
      <c r="G15" s="41">
        <v>333.16715000000005</v>
      </c>
      <c r="H15" s="95">
        <v>1724.08257</v>
      </c>
      <c r="I15" s="41">
        <v>484.47965000000005</v>
      </c>
      <c r="J15" s="75">
        <v>-65691.766399999993</v>
      </c>
      <c r="K15" s="76">
        <v>-53811.642399999997</v>
      </c>
      <c r="L15" s="3"/>
      <c r="M15" s="3"/>
      <c r="N15" s="3"/>
      <c r="O15" s="3"/>
    </row>
    <row r="16" spans="1:15" x14ac:dyDescent="0.25">
      <c r="A16" s="74" t="s">
        <v>8</v>
      </c>
      <c r="B16" s="95">
        <v>23976.270100000002</v>
      </c>
      <c r="C16" s="103">
        <v>22817.73459</v>
      </c>
      <c r="D16" s="102">
        <v>55.951709999999999</v>
      </c>
      <c r="E16" s="41">
        <v>149.11848999999998</v>
      </c>
      <c r="F16" s="92">
        <v>1287.8385900000001</v>
      </c>
      <c r="G16" s="41">
        <v>286.33645000000001</v>
      </c>
      <c r="H16" s="95">
        <v>1343.7903000000001</v>
      </c>
      <c r="I16" s="41">
        <v>435.45493999999997</v>
      </c>
      <c r="J16" s="75">
        <v>-22632.479800000001</v>
      </c>
      <c r="K16" s="76">
        <v>-22382.27965</v>
      </c>
      <c r="L16" s="3"/>
      <c r="M16" s="3"/>
      <c r="N16" s="3"/>
      <c r="O16" s="3"/>
    </row>
    <row r="17" spans="1:15" x14ac:dyDescent="0.25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2">
        <v>0</v>
      </c>
      <c r="G17" s="41">
        <v>0</v>
      </c>
      <c r="H17" s="95">
        <v>0</v>
      </c>
      <c r="I17" s="41">
        <v>0</v>
      </c>
      <c r="J17" s="75">
        <v>0</v>
      </c>
      <c r="K17" s="76">
        <v>0</v>
      </c>
      <c r="L17" s="3"/>
      <c r="M17" s="3"/>
      <c r="N17" s="3"/>
      <c r="O17" s="3"/>
    </row>
    <row r="18" spans="1:15" x14ac:dyDescent="0.25">
      <c r="A18" s="74" t="s">
        <v>11</v>
      </c>
      <c r="B18" s="95">
        <v>38413.155500000001</v>
      </c>
      <c r="C18" s="103">
        <v>38524.939350000001</v>
      </c>
      <c r="D18" s="102">
        <v>0</v>
      </c>
      <c r="E18" s="41">
        <v>0</v>
      </c>
      <c r="F18" s="92">
        <v>2799.28125</v>
      </c>
      <c r="G18" s="41">
        <v>2451.2624999999998</v>
      </c>
      <c r="H18" s="95">
        <v>2799.28125</v>
      </c>
      <c r="I18" s="41">
        <v>2451.2624999999998</v>
      </c>
      <c r="J18" s="75" t="s">
        <v>156</v>
      </c>
      <c r="K18" s="76" t="s">
        <v>156</v>
      </c>
      <c r="L18" s="3"/>
      <c r="M18" s="3"/>
      <c r="N18" s="3"/>
      <c r="O18" s="3"/>
    </row>
    <row r="19" spans="1:15" x14ac:dyDescent="0.25">
      <c r="A19" s="74" t="s">
        <v>10</v>
      </c>
      <c r="B19" s="95">
        <v>2861.4268700000002</v>
      </c>
      <c r="C19" s="103">
        <v>2261.8339499999997</v>
      </c>
      <c r="D19" s="102">
        <v>0</v>
      </c>
      <c r="E19" s="41">
        <v>0</v>
      </c>
      <c r="F19" s="92">
        <v>0</v>
      </c>
      <c r="G19" s="41">
        <v>0</v>
      </c>
      <c r="H19" s="95">
        <v>0</v>
      </c>
      <c r="I19" s="41">
        <v>0</v>
      </c>
      <c r="J19" s="75">
        <v>-2861.4268700000002</v>
      </c>
      <c r="K19" s="76">
        <v>-2261.8339499999997</v>
      </c>
      <c r="L19" s="3"/>
      <c r="M19" s="3"/>
      <c r="N19" s="3"/>
      <c r="O19" s="3"/>
    </row>
    <row r="20" spans="1:15" x14ac:dyDescent="0.25">
      <c r="A20" s="74" t="s">
        <v>12</v>
      </c>
      <c r="B20" s="95">
        <v>379.42493999999999</v>
      </c>
      <c r="C20" s="103">
        <v>127.32745</v>
      </c>
      <c r="D20" s="102">
        <v>0</v>
      </c>
      <c r="E20" s="41">
        <v>0</v>
      </c>
      <c r="F20" s="92">
        <v>123.50706</v>
      </c>
      <c r="G20" s="41">
        <v>115.53022999999999</v>
      </c>
      <c r="H20" s="95">
        <v>123.50706</v>
      </c>
      <c r="I20" s="41">
        <v>115.53022999999999</v>
      </c>
      <c r="J20" s="75">
        <v>-255.91788</v>
      </c>
      <c r="K20" s="76">
        <v>-11.79722000000001</v>
      </c>
      <c r="L20" s="3"/>
      <c r="M20" s="3"/>
      <c r="N20" s="3"/>
      <c r="O20" s="3"/>
    </row>
    <row r="21" spans="1:15" x14ac:dyDescent="0.25">
      <c r="A21" s="81" t="s">
        <v>13</v>
      </c>
      <c r="B21" s="93">
        <v>281123.83002599998</v>
      </c>
      <c r="C21" s="77">
        <v>246631.38693100004</v>
      </c>
      <c r="D21" s="94">
        <v>27105.346079999999</v>
      </c>
      <c r="E21" s="77">
        <v>28640.490809999999</v>
      </c>
      <c r="F21" s="93">
        <v>8479.3574100000005</v>
      </c>
      <c r="G21" s="77">
        <v>5687.5497700000005</v>
      </c>
      <c r="H21" s="96">
        <v>35584.703490000007</v>
      </c>
      <c r="I21" s="77">
        <v>34328.040580000001</v>
      </c>
      <c r="J21" s="84">
        <v>-209925.25228599997</v>
      </c>
      <c r="K21" s="84">
        <v>-176229.66950100003</v>
      </c>
    </row>
    <row r="22" spans="1:15" x14ac:dyDescent="0.25">
      <c r="A22" s="1" t="s">
        <v>85</v>
      </c>
      <c r="B22" s="1"/>
      <c r="C22" s="1"/>
      <c r="D22" s="1"/>
    </row>
    <row r="23" spans="1:15" x14ac:dyDescent="0.25">
      <c r="A23" s="1" t="s">
        <v>86</v>
      </c>
      <c r="B23" s="1"/>
      <c r="C23" s="1"/>
      <c r="D23" s="1"/>
    </row>
    <row r="24" spans="1:15" x14ac:dyDescent="0.25">
      <c r="A24" s="1" t="s">
        <v>87</v>
      </c>
      <c r="B24" s="1"/>
      <c r="C24" s="1"/>
      <c r="D24" s="1"/>
    </row>
    <row r="25" spans="1:15" x14ac:dyDescent="0.25">
      <c r="A25" s="1"/>
      <c r="B25" s="1"/>
      <c r="C25" s="1"/>
      <c r="D25" s="1"/>
    </row>
    <row r="26" spans="1:15" x14ac:dyDescent="0.25">
      <c r="A26" s="114"/>
      <c r="B26" s="116"/>
    </row>
    <row r="27" spans="1:15" x14ac:dyDescent="0.25">
      <c r="A27" s="114"/>
      <c r="B27" s="115"/>
      <c r="E27" s="3"/>
      <c r="F27" s="3"/>
    </row>
    <row r="28" spans="1:15" x14ac:dyDescent="0.25">
      <c r="E28" s="3"/>
      <c r="F28" s="3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sqref="A1:XFD1048576"/>
    </sheetView>
  </sheetViews>
  <sheetFormatPr defaultRowHeight="15" x14ac:dyDescent="0.25"/>
  <cols>
    <col min="1" max="1" width="22.85546875" bestFit="1" customWidth="1"/>
    <col min="2" max="2" width="15" bestFit="1" customWidth="1"/>
    <col min="3" max="3" width="10.7109375" bestFit="1" customWidth="1"/>
    <col min="4" max="4" width="12.85546875" bestFit="1" customWidth="1"/>
    <col min="5" max="5" width="10.7109375" bestFit="1" customWidth="1"/>
    <col min="6" max="6" width="12.140625" bestFit="1" customWidth="1"/>
    <col min="7" max="7" width="9" bestFit="1" customWidth="1"/>
    <col min="8" max="8" width="12.85546875" bestFit="1" customWidth="1"/>
    <col min="9" max="9" width="10.7109375" bestFit="1" customWidth="1"/>
    <col min="12" max="12" width="10.28515625" bestFit="1" customWidth="1"/>
  </cols>
  <sheetData>
    <row r="1" spans="1:11" x14ac:dyDescent="0.25">
      <c r="A1" s="222" t="s">
        <v>153</v>
      </c>
      <c r="B1" s="222"/>
      <c r="C1" s="222"/>
      <c r="D1" s="222"/>
      <c r="E1" s="222"/>
      <c r="F1" s="222"/>
      <c r="G1" s="222"/>
      <c r="H1" s="222"/>
      <c r="I1" s="222"/>
    </row>
    <row r="2" spans="1:11" x14ac:dyDescent="0.25">
      <c r="A2" s="222" t="s">
        <v>106</v>
      </c>
      <c r="B2" s="222"/>
      <c r="C2" s="222"/>
      <c r="D2" s="222"/>
      <c r="E2" s="222"/>
      <c r="F2" s="222"/>
      <c r="G2" s="222"/>
      <c r="H2" s="222"/>
      <c r="I2" s="222"/>
    </row>
    <row r="3" spans="1:11" x14ac:dyDescent="0.25">
      <c r="A3" s="222" t="s">
        <v>162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9"/>
      <c r="B4" s="78"/>
      <c r="C4" s="78"/>
      <c r="D4" s="9"/>
      <c r="E4" s="9"/>
      <c r="F4" s="9"/>
      <c r="G4" s="9"/>
      <c r="H4" s="9"/>
      <c r="I4" s="12" t="s">
        <v>147</v>
      </c>
    </row>
    <row r="5" spans="1:11" x14ac:dyDescent="0.25">
      <c r="A5" s="228" t="s">
        <v>29</v>
      </c>
      <c r="B5" s="224" t="s">
        <v>62</v>
      </c>
      <c r="C5" s="225"/>
      <c r="D5" s="228" t="s">
        <v>61</v>
      </c>
      <c r="E5" s="234"/>
      <c r="F5" s="234"/>
      <c r="G5" s="234"/>
      <c r="H5" s="234"/>
      <c r="I5" s="229"/>
    </row>
    <row r="6" spans="1:11" x14ac:dyDescent="0.25">
      <c r="A6" s="230"/>
      <c r="B6" s="232"/>
      <c r="C6" s="233"/>
      <c r="D6" s="228" t="s">
        <v>16</v>
      </c>
      <c r="E6" s="229"/>
      <c r="F6" s="228" t="s">
        <v>17</v>
      </c>
      <c r="G6" s="229"/>
      <c r="H6" s="228" t="s">
        <v>18</v>
      </c>
      <c r="I6" s="229"/>
    </row>
    <row r="7" spans="1:11" x14ac:dyDescent="0.25">
      <c r="A7" s="85"/>
      <c r="B7" s="99">
        <v>45566</v>
      </c>
      <c r="C7" s="100">
        <v>45200</v>
      </c>
      <c r="D7" s="99">
        <v>45566</v>
      </c>
      <c r="E7" s="100">
        <v>45200</v>
      </c>
      <c r="F7" s="99">
        <v>45566</v>
      </c>
      <c r="G7" s="100">
        <v>45200</v>
      </c>
      <c r="H7" s="99">
        <v>45566</v>
      </c>
      <c r="I7" s="100">
        <v>45200</v>
      </c>
    </row>
    <row r="8" spans="1:11" x14ac:dyDescent="0.25">
      <c r="A8" s="74" t="s">
        <v>19</v>
      </c>
      <c r="B8" s="97">
        <v>112901.29911599999</v>
      </c>
      <c r="C8" s="41">
        <v>107487.995581</v>
      </c>
      <c r="D8" s="79">
        <v>5743.8933699999998</v>
      </c>
      <c r="E8" s="41">
        <v>4866.0700299999999</v>
      </c>
      <c r="F8" s="42">
        <v>4453.4902599999996</v>
      </c>
      <c r="G8" s="43">
        <v>2661.9932000000003</v>
      </c>
      <c r="H8" s="42">
        <v>10197.38363</v>
      </c>
      <c r="I8" s="41">
        <v>7528.0632299999997</v>
      </c>
    </row>
    <row r="9" spans="1:11" x14ac:dyDescent="0.25">
      <c r="A9" s="74" t="s">
        <v>20</v>
      </c>
      <c r="B9" s="97">
        <v>20349.300019999999</v>
      </c>
      <c r="C9" s="41">
        <v>20638.755300000001</v>
      </c>
      <c r="D9" s="79">
        <v>1007.9551</v>
      </c>
      <c r="E9" s="41">
        <v>687.53956999999991</v>
      </c>
      <c r="F9" s="42">
        <v>175.64473000000001</v>
      </c>
      <c r="G9" s="43">
        <v>104.70464</v>
      </c>
      <c r="H9" s="42">
        <v>1183.5998300000001</v>
      </c>
      <c r="I9" s="41">
        <v>792.24420999999995</v>
      </c>
    </row>
    <row r="10" spans="1:11" x14ac:dyDescent="0.25">
      <c r="A10" s="74" t="s">
        <v>21</v>
      </c>
      <c r="B10" s="97">
        <v>2886.2313199999999</v>
      </c>
      <c r="C10" s="41">
        <v>2009.4486999999999</v>
      </c>
      <c r="D10" s="79">
        <v>5709.2923260000007</v>
      </c>
      <c r="E10" s="41">
        <v>6481.5885820000003</v>
      </c>
      <c r="F10" s="42">
        <v>172.51584</v>
      </c>
      <c r="G10" s="43">
        <v>0</v>
      </c>
      <c r="H10" s="42">
        <v>5881.8081660000007</v>
      </c>
      <c r="I10" s="41">
        <v>6481.5885820000003</v>
      </c>
    </row>
    <row r="11" spans="1:11" x14ac:dyDescent="0.25">
      <c r="A11" s="74" t="s">
        <v>22</v>
      </c>
      <c r="B11" s="97">
        <v>11923.25793</v>
      </c>
      <c r="C11" s="41">
        <v>6013.1599400000005</v>
      </c>
      <c r="D11" s="79">
        <v>3512.0131139999999</v>
      </c>
      <c r="E11" s="41">
        <v>4959.7408080000005</v>
      </c>
      <c r="F11" s="42">
        <v>16.800349999999998</v>
      </c>
      <c r="G11" s="43">
        <v>1.026</v>
      </c>
      <c r="H11" s="42">
        <v>3528.8134639999998</v>
      </c>
      <c r="I11" s="41">
        <v>4960.7668080000003</v>
      </c>
    </row>
    <row r="12" spans="1:11" x14ac:dyDescent="0.25">
      <c r="A12" s="74" t="s">
        <v>24</v>
      </c>
      <c r="B12" s="97">
        <v>2348.5197599999997</v>
      </c>
      <c r="C12" s="41">
        <v>2895.2799799999998</v>
      </c>
      <c r="D12" s="79">
        <v>0</v>
      </c>
      <c r="E12" s="41">
        <v>0</v>
      </c>
      <c r="F12" s="42">
        <v>15.13125</v>
      </c>
      <c r="G12" s="43">
        <v>66.748979999999989</v>
      </c>
      <c r="H12" s="42">
        <v>15.13125</v>
      </c>
      <c r="I12" s="41">
        <v>66.748979999999989</v>
      </c>
    </row>
    <row r="13" spans="1:11" x14ac:dyDescent="0.25">
      <c r="A13" s="74" t="s">
        <v>25</v>
      </c>
      <c r="B13" s="97">
        <v>2848.9381000000003</v>
      </c>
      <c r="C13" s="41">
        <v>3289.4871400000002</v>
      </c>
      <c r="D13" s="79">
        <v>0</v>
      </c>
      <c r="E13" s="41">
        <v>240.08654000000001</v>
      </c>
      <c r="F13" s="42">
        <v>0</v>
      </c>
      <c r="G13" s="43">
        <v>0</v>
      </c>
      <c r="H13" s="42">
        <v>0</v>
      </c>
      <c r="I13" s="41">
        <v>240.08654000000001</v>
      </c>
    </row>
    <row r="14" spans="1:11" x14ac:dyDescent="0.25">
      <c r="A14" s="74" t="s">
        <v>23</v>
      </c>
      <c r="B14" s="97">
        <v>28753.772679999998</v>
      </c>
      <c r="C14" s="41">
        <v>21905.044890000001</v>
      </c>
      <c r="D14" s="79">
        <v>1117.8265900000001</v>
      </c>
      <c r="E14" s="41">
        <v>2851.1203500000001</v>
      </c>
      <c r="F14" s="42">
        <v>2907.2604100000003</v>
      </c>
      <c r="G14" s="43">
        <v>2588.3971699999997</v>
      </c>
      <c r="H14" s="42">
        <v>4025.0870000000004</v>
      </c>
      <c r="I14" s="41">
        <v>5439.5175199999994</v>
      </c>
    </row>
    <row r="15" spans="1:11" x14ac:dyDescent="0.25">
      <c r="A15" s="74" t="s">
        <v>130</v>
      </c>
      <c r="B15" s="97">
        <v>6313.5807199999999</v>
      </c>
      <c r="C15" s="41">
        <v>8426.7199299999993</v>
      </c>
      <c r="D15" s="79">
        <v>8872.2374499999987</v>
      </c>
      <c r="E15" s="41">
        <v>6567.37176</v>
      </c>
      <c r="F15" s="42">
        <v>24.173279999999998</v>
      </c>
      <c r="G15" s="43">
        <v>76.802189999999996</v>
      </c>
      <c r="H15" s="42">
        <v>8896.4107299999996</v>
      </c>
      <c r="I15" s="41">
        <v>6644.1739500000003</v>
      </c>
    </row>
    <row r="16" spans="1:11" x14ac:dyDescent="0.25">
      <c r="A16" s="74" t="s">
        <v>26</v>
      </c>
      <c r="B16" s="97">
        <v>2080.7618200000002</v>
      </c>
      <c r="C16" s="41">
        <v>888.34997999999996</v>
      </c>
      <c r="D16" s="79">
        <v>0</v>
      </c>
      <c r="E16" s="41">
        <v>139.98374999999999</v>
      </c>
      <c r="F16" s="42">
        <v>0</v>
      </c>
      <c r="G16" s="43">
        <v>0</v>
      </c>
      <c r="H16" s="42">
        <v>0</v>
      </c>
      <c r="I16" s="41">
        <v>139.98374999999999</v>
      </c>
    </row>
    <row r="17" spans="1:9" x14ac:dyDescent="0.25">
      <c r="A17" s="74" t="s">
        <v>118</v>
      </c>
      <c r="B17" s="97">
        <v>0</v>
      </c>
      <c r="C17" s="41">
        <v>0</v>
      </c>
      <c r="D17" s="79">
        <v>0</v>
      </c>
      <c r="E17" s="41">
        <v>10.275</v>
      </c>
      <c r="F17" s="42">
        <v>0</v>
      </c>
      <c r="G17" s="43">
        <v>0</v>
      </c>
      <c r="H17" s="42">
        <v>0</v>
      </c>
      <c r="I17" s="41">
        <v>10.275</v>
      </c>
    </row>
    <row r="18" spans="1:9" x14ac:dyDescent="0.25">
      <c r="A18" s="74" t="s">
        <v>27</v>
      </c>
      <c r="B18" s="97">
        <v>62585.913310000004</v>
      </c>
      <c r="C18" s="41">
        <v>49908.045560000006</v>
      </c>
      <c r="D18" s="79">
        <v>0</v>
      </c>
      <c r="E18" s="41">
        <v>0</v>
      </c>
      <c r="F18" s="42">
        <v>571.92571999999996</v>
      </c>
      <c r="G18" s="43">
        <v>0.41358999999999996</v>
      </c>
      <c r="H18" s="42">
        <v>571.92571999999996</v>
      </c>
      <c r="I18" s="41">
        <v>0.41358999999999996</v>
      </c>
    </row>
    <row r="19" spans="1:9" x14ac:dyDescent="0.25">
      <c r="A19" s="74" t="s">
        <v>28</v>
      </c>
      <c r="B19" s="97">
        <v>28132.255249999998</v>
      </c>
      <c r="C19" s="41">
        <v>23169.09993</v>
      </c>
      <c r="D19" s="79">
        <v>1142.1281299999998</v>
      </c>
      <c r="E19" s="41">
        <v>1836.71442</v>
      </c>
      <c r="F19" s="42">
        <v>142.41557</v>
      </c>
      <c r="G19" s="43">
        <v>187.464</v>
      </c>
      <c r="H19" s="42">
        <v>1284.5436999999997</v>
      </c>
      <c r="I19" s="41">
        <v>2024.17842</v>
      </c>
    </row>
    <row r="20" spans="1:9" x14ac:dyDescent="0.25">
      <c r="A20" s="86" t="s">
        <v>13</v>
      </c>
      <c r="B20" s="80">
        <v>281123.83002599998</v>
      </c>
      <c r="C20" s="80">
        <v>246631.38693099999</v>
      </c>
      <c r="D20" s="98">
        <v>27105.346079999999</v>
      </c>
      <c r="E20" s="98">
        <v>28640.490810000007</v>
      </c>
      <c r="F20" s="80">
        <v>8479.3574100000005</v>
      </c>
      <c r="G20" s="80">
        <v>5687.5497699999996</v>
      </c>
      <c r="H20" s="80">
        <v>35584.703489999993</v>
      </c>
      <c r="I20" s="80">
        <v>34328.040580000001</v>
      </c>
    </row>
    <row r="21" spans="1:9" x14ac:dyDescent="0.25">
      <c r="A21" s="1" t="s">
        <v>85</v>
      </c>
      <c r="B21" s="1"/>
      <c r="C21" s="13"/>
      <c r="D21" s="13"/>
      <c r="E21" s="14"/>
      <c r="F21" s="14"/>
      <c r="G21" s="14"/>
      <c r="H21" s="14"/>
      <c r="I21" s="14"/>
    </row>
    <row r="22" spans="1:9" x14ac:dyDescent="0.25">
      <c r="A22" s="1" t="s">
        <v>86</v>
      </c>
      <c r="B22" s="1"/>
      <c r="C22" s="15"/>
      <c r="D22" s="15"/>
      <c r="E22" s="15"/>
      <c r="F22" s="15"/>
      <c r="G22" s="15"/>
      <c r="H22" s="15"/>
      <c r="I22" s="15"/>
    </row>
    <row r="23" spans="1:9" x14ac:dyDescent="0.25">
      <c r="B23" t="b">
        <v>1</v>
      </c>
      <c r="C23" t="b">
        <v>1</v>
      </c>
      <c r="D23" t="b">
        <v>1</v>
      </c>
      <c r="E23" t="b">
        <v>1</v>
      </c>
      <c r="F23" t="b">
        <v>1</v>
      </c>
      <c r="G23" t="b">
        <v>1</v>
      </c>
      <c r="H23" t="b">
        <v>1</v>
      </c>
      <c r="I23" t="b">
        <v>1</v>
      </c>
    </row>
    <row r="24" spans="1:9" x14ac:dyDescent="0.25">
      <c r="C24" s="3"/>
      <c r="D24" s="3"/>
      <c r="E24" s="3"/>
      <c r="F24" s="3"/>
      <c r="G24" s="3"/>
      <c r="H24" s="3"/>
      <c r="I24" s="3"/>
    </row>
    <row r="25" spans="1:9" x14ac:dyDescent="0.25">
      <c r="C25" s="3"/>
      <c r="D25" s="3"/>
      <c r="E25" s="3"/>
      <c r="F25" s="3"/>
      <c r="G25" s="3"/>
      <c r="H25" s="3"/>
      <c r="I25" s="3"/>
    </row>
    <row r="26" spans="1:9" x14ac:dyDescent="0.25">
      <c r="C26" s="3"/>
      <c r="D26" s="3"/>
      <c r="E26" s="3"/>
      <c r="F26" s="3"/>
      <c r="G26" s="3"/>
      <c r="H26" s="3"/>
      <c r="I26" s="3"/>
    </row>
    <row r="29" spans="1:9" x14ac:dyDescent="0.25">
      <c r="A29" s="16"/>
      <c r="B29" s="16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D10" sqref="D10"/>
    </sheetView>
  </sheetViews>
  <sheetFormatPr defaultRowHeight="15" x14ac:dyDescent="0.25"/>
  <cols>
    <col min="1" max="1" width="22.42578125" bestFit="1" customWidth="1"/>
    <col min="2" max="2" width="11.85546875" bestFit="1" customWidth="1"/>
    <col min="3" max="3" width="10.5703125" bestFit="1" customWidth="1"/>
    <col min="4" max="4" width="12.140625" bestFit="1" customWidth="1"/>
    <col min="5" max="6" width="9.5703125" bestFit="1" customWidth="1"/>
    <col min="7" max="7" width="8.5703125" bestFit="1" customWidth="1"/>
    <col min="8" max="8" width="12.140625" bestFit="1" customWidth="1"/>
    <col min="9" max="9" width="8.5703125" bestFit="1" customWidth="1"/>
    <col min="10" max="10" width="12.85546875" bestFit="1" customWidth="1"/>
    <col min="11" max="11" width="9.28515625" bestFit="1" customWidth="1"/>
  </cols>
  <sheetData>
    <row r="1" spans="1:11" x14ac:dyDescent="0.25">
      <c r="A1" s="222" t="s">
        <v>105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131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162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9"/>
      <c r="B4" s="9"/>
      <c r="C4" s="9"/>
      <c r="D4" s="9"/>
      <c r="E4" s="9"/>
      <c r="F4" s="9"/>
      <c r="G4" s="9"/>
      <c r="H4" s="9"/>
      <c r="I4" s="9"/>
      <c r="J4" s="78"/>
      <c r="K4" s="12" t="s">
        <v>147</v>
      </c>
    </row>
    <row r="5" spans="1:11" x14ac:dyDescent="0.25">
      <c r="A5" s="223" t="s">
        <v>14</v>
      </c>
      <c r="B5" s="224" t="s">
        <v>62</v>
      </c>
      <c r="C5" s="225"/>
      <c r="D5" s="231" t="s">
        <v>61</v>
      </c>
      <c r="E5" s="231"/>
      <c r="F5" s="231"/>
      <c r="G5" s="231"/>
      <c r="H5" s="231"/>
      <c r="I5" s="231"/>
      <c r="J5" s="224" t="s">
        <v>63</v>
      </c>
      <c r="K5" s="225"/>
    </row>
    <row r="6" spans="1:11" x14ac:dyDescent="0.25">
      <c r="A6" s="223"/>
      <c r="B6" s="226"/>
      <c r="C6" s="227"/>
      <c r="D6" s="231" t="s">
        <v>16</v>
      </c>
      <c r="E6" s="235"/>
      <c r="F6" s="230" t="s">
        <v>17</v>
      </c>
      <c r="G6" s="235"/>
      <c r="H6" s="230" t="s">
        <v>18</v>
      </c>
      <c r="I6" s="231"/>
      <c r="J6" s="226"/>
      <c r="K6" s="227"/>
    </row>
    <row r="7" spans="1:11" x14ac:dyDescent="0.25">
      <c r="A7" s="82"/>
      <c r="B7" s="99">
        <v>45566</v>
      </c>
      <c r="C7" s="100">
        <v>45200</v>
      </c>
      <c r="D7" s="99">
        <v>45566</v>
      </c>
      <c r="E7" s="100">
        <v>45200</v>
      </c>
      <c r="F7" s="99">
        <v>45566</v>
      </c>
      <c r="G7" s="100">
        <v>45200</v>
      </c>
      <c r="H7" s="99">
        <v>45566</v>
      </c>
      <c r="I7" s="100">
        <v>45200</v>
      </c>
      <c r="J7" s="99">
        <v>45566</v>
      </c>
      <c r="K7" s="100">
        <v>45200</v>
      </c>
    </row>
    <row r="8" spans="1:11" x14ac:dyDescent="0.25">
      <c r="A8" s="74" t="s">
        <v>0</v>
      </c>
      <c r="B8" s="95">
        <v>1512.79323</v>
      </c>
      <c r="C8" s="103">
        <v>877.14694999999995</v>
      </c>
      <c r="D8" s="102">
        <v>7721.3962000000001</v>
      </c>
      <c r="E8" s="41">
        <v>5383.7513600000002</v>
      </c>
      <c r="F8" s="95">
        <v>0</v>
      </c>
      <c r="G8" s="41">
        <v>0</v>
      </c>
      <c r="H8" s="43">
        <v>7721.3962000000001</v>
      </c>
      <c r="I8" s="43">
        <v>5383.7513600000002</v>
      </c>
      <c r="J8" s="75">
        <v>6208.6029699999999</v>
      </c>
      <c r="K8" s="76">
        <v>4506.6044099999999</v>
      </c>
    </row>
    <row r="9" spans="1:11" x14ac:dyDescent="0.25">
      <c r="A9" s="74" t="s">
        <v>1</v>
      </c>
      <c r="B9" s="95">
        <v>1969.4439499999999</v>
      </c>
      <c r="C9" s="103">
        <v>2122.6733100000001</v>
      </c>
      <c r="D9" s="102">
        <v>212.07315</v>
      </c>
      <c r="E9" s="41">
        <v>252.78</v>
      </c>
      <c r="F9" s="95">
        <v>0</v>
      </c>
      <c r="G9" s="41">
        <v>0</v>
      </c>
      <c r="H9" s="43">
        <v>212.07315</v>
      </c>
      <c r="I9" s="43">
        <v>252.78</v>
      </c>
      <c r="J9" s="75">
        <v>-1757.3707999999999</v>
      </c>
      <c r="K9" s="76">
        <v>-1869.8933100000002</v>
      </c>
    </row>
    <row r="10" spans="1:11" x14ac:dyDescent="0.25">
      <c r="A10" s="74" t="s">
        <v>2</v>
      </c>
      <c r="B10" s="95">
        <v>0</v>
      </c>
      <c r="C10" s="103">
        <v>0</v>
      </c>
      <c r="D10" s="102">
        <v>46.784779999999998</v>
      </c>
      <c r="E10" s="41">
        <v>0</v>
      </c>
      <c r="F10" s="95">
        <v>0</v>
      </c>
      <c r="G10" s="41">
        <v>0</v>
      </c>
      <c r="H10" s="43">
        <v>46.784779999999998</v>
      </c>
      <c r="I10" s="43">
        <v>0</v>
      </c>
      <c r="J10" s="75">
        <v>46.784779999999998</v>
      </c>
      <c r="K10" s="76">
        <v>0</v>
      </c>
    </row>
    <row r="11" spans="1:11" x14ac:dyDescent="0.25">
      <c r="A11" s="74" t="s">
        <v>3</v>
      </c>
      <c r="B11" s="95">
        <v>0</v>
      </c>
      <c r="C11" s="103">
        <v>0</v>
      </c>
      <c r="D11" s="102">
        <v>0</v>
      </c>
      <c r="E11" s="41">
        <v>0</v>
      </c>
      <c r="F11" s="95">
        <v>0</v>
      </c>
      <c r="G11" s="41">
        <v>0</v>
      </c>
      <c r="H11" s="43">
        <v>0</v>
      </c>
      <c r="I11" s="43">
        <v>0</v>
      </c>
      <c r="J11" s="75">
        <v>0</v>
      </c>
      <c r="K11" s="76">
        <v>0</v>
      </c>
    </row>
    <row r="12" spans="1:11" x14ac:dyDescent="0.25">
      <c r="A12" s="74" t="s">
        <v>4</v>
      </c>
      <c r="B12" s="95">
        <v>5.3020299999999994</v>
      </c>
      <c r="C12" s="103">
        <v>0</v>
      </c>
      <c r="D12" s="102">
        <v>553.08553000000006</v>
      </c>
      <c r="E12" s="41">
        <v>368.75563</v>
      </c>
      <c r="F12" s="95">
        <v>0</v>
      </c>
      <c r="G12" s="41">
        <v>0</v>
      </c>
      <c r="H12" s="43">
        <v>553.08553000000006</v>
      </c>
      <c r="I12" s="43">
        <v>368.75563</v>
      </c>
      <c r="J12" s="75">
        <v>547.78350000000012</v>
      </c>
      <c r="K12" s="76">
        <v>368.75563</v>
      </c>
    </row>
    <row r="13" spans="1:11" x14ac:dyDescent="0.25">
      <c r="A13" s="74" t="s">
        <v>5</v>
      </c>
      <c r="B13" s="95">
        <v>1320.22766</v>
      </c>
      <c r="C13" s="103">
        <v>4919.3626399999994</v>
      </c>
      <c r="D13" s="102">
        <v>0.15311000000000002</v>
      </c>
      <c r="E13" s="41">
        <v>0</v>
      </c>
      <c r="F13" s="95">
        <v>0</v>
      </c>
      <c r="G13" s="41">
        <v>0</v>
      </c>
      <c r="H13" s="43">
        <v>0.15311000000000002</v>
      </c>
      <c r="I13" s="43">
        <v>0</v>
      </c>
      <c r="J13" s="75">
        <v>-1320.07455</v>
      </c>
      <c r="K13" s="76">
        <v>-4919.3626399999994</v>
      </c>
    </row>
    <row r="14" spans="1:11" x14ac:dyDescent="0.25">
      <c r="A14" s="74" t="s">
        <v>6</v>
      </c>
      <c r="B14" s="95">
        <v>322.49455</v>
      </c>
      <c r="C14" s="103">
        <v>243.02149</v>
      </c>
      <c r="D14" s="102">
        <v>337.59634</v>
      </c>
      <c r="E14" s="41">
        <v>460.98884000000004</v>
      </c>
      <c r="F14" s="95">
        <v>23.164529999999999</v>
      </c>
      <c r="G14" s="41">
        <v>76.802189999999996</v>
      </c>
      <c r="H14" s="43">
        <v>360.76087000000001</v>
      </c>
      <c r="I14" s="43">
        <v>537.79103000000009</v>
      </c>
      <c r="J14" s="75">
        <v>38.266320000000007</v>
      </c>
      <c r="K14" s="76">
        <v>294.76954000000012</v>
      </c>
    </row>
    <row r="15" spans="1:11" x14ac:dyDescent="0.25">
      <c r="A15" s="74" t="s">
        <v>7</v>
      </c>
      <c r="B15" s="95">
        <v>390.17156</v>
      </c>
      <c r="C15" s="103">
        <v>1.1341300000000001</v>
      </c>
      <c r="D15" s="102">
        <v>0</v>
      </c>
      <c r="E15" s="41">
        <v>0</v>
      </c>
      <c r="F15" s="95">
        <v>0</v>
      </c>
      <c r="G15" s="41">
        <v>0</v>
      </c>
      <c r="H15" s="43">
        <v>0</v>
      </c>
      <c r="I15" s="43">
        <v>0</v>
      </c>
      <c r="J15" s="75">
        <v>-390.17156</v>
      </c>
      <c r="K15" s="76">
        <v>-1.1341300000000001</v>
      </c>
    </row>
    <row r="16" spans="1:11" x14ac:dyDescent="0.25">
      <c r="A16" s="74" t="s">
        <v>8</v>
      </c>
      <c r="B16" s="95">
        <v>793.14774</v>
      </c>
      <c r="C16" s="103">
        <v>263.38140999999996</v>
      </c>
      <c r="D16" s="102">
        <v>1.1483399999999999</v>
      </c>
      <c r="E16" s="41">
        <v>101.09593</v>
      </c>
      <c r="F16" s="95">
        <v>1.00875</v>
      </c>
      <c r="G16" s="41">
        <v>0</v>
      </c>
      <c r="H16" s="43">
        <v>2.1570900000000002</v>
      </c>
      <c r="I16" s="43">
        <v>101.09593</v>
      </c>
      <c r="J16" s="75">
        <v>-790.99064999999996</v>
      </c>
      <c r="K16" s="76">
        <v>-162.28547999999995</v>
      </c>
    </row>
    <row r="17" spans="1:11" x14ac:dyDescent="0.25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5">
        <v>0</v>
      </c>
      <c r="G17" s="41">
        <v>0</v>
      </c>
      <c r="H17" s="43">
        <v>0</v>
      </c>
      <c r="I17" s="43">
        <v>0</v>
      </c>
      <c r="J17" s="75">
        <v>0</v>
      </c>
      <c r="K17" s="76">
        <v>0</v>
      </c>
    </row>
    <row r="18" spans="1:11" x14ac:dyDescent="0.25">
      <c r="A18" s="74" t="s">
        <v>11</v>
      </c>
      <c r="B18" s="95">
        <v>0</v>
      </c>
      <c r="C18" s="103">
        <v>0</v>
      </c>
      <c r="D18" s="102">
        <v>0</v>
      </c>
      <c r="E18" s="41">
        <v>0</v>
      </c>
      <c r="F18" s="95">
        <v>0</v>
      </c>
      <c r="G18" s="41">
        <v>0</v>
      </c>
      <c r="H18" s="43">
        <v>0</v>
      </c>
      <c r="I18" s="43">
        <v>0</v>
      </c>
      <c r="J18" s="75" t="s">
        <v>156</v>
      </c>
      <c r="K18" s="76" t="s">
        <v>156</v>
      </c>
    </row>
    <row r="19" spans="1:11" x14ac:dyDescent="0.25">
      <c r="A19" s="74" t="s">
        <v>10</v>
      </c>
      <c r="B19" s="95">
        <v>0</v>
      </c>
      <c r="C19" s="103">
        <v>0</v>
      </c>
      <c r="D19" s="102">
        <v>0</v>
      </c>
      <c r="E19" s="41">
        <v>0</v>
      </c>
      <c r="F19" s="95">
        <v>0</v>
      </c>
      <c r="G19" s="41">
        <v>0</v>
      </c>
      <c r="H19" s="43">
        <v>0</v>
      </c>
      <c r="I19" s="43">
        <v>0</v>
      </c>
      <c r="J19" s="75">
        <v>0</v>
      </c>
      <c r="K19" s="76">
        <v>0</v>
      </c>
    </row>
    <row r="20" spans="1:11" x14ac:dyDescent="0.25">
      <c r="A20" s="74" t="s">
        <v>12</v>
      </c>
      <c r="B20" s="95">
        <v>0</v>
      </c>
      <c r="C20" s="103">
        <v>0</v>
      </c>
      <c r="D20" s="102">
        <v>0</v>
      </c>
      <c r="E20" s="41">
        <v>0</v>
      </c>
      <c r="F20" s="95">
        <v>0</v>
      </c>
      <c r="G20" s="41">
        <v>0</v>
      </c>
      <c r="H20" s="43">
        <v>0</v>
      </c>
      <c r="I20" s="43">
        <v>0</v>
      </c>
      <c r="J20" s="112">
        <v>0</v>
      </c>
      <c r="K20" s="113">
        <v>0</v>
      </c>
    </row>
    <row r="21" spans="1:11" x14ac:dyDescent="0.25">
      <c r="A21" s="81" t="s">
        <v>13</v>
      </c>
      <c r="B21" s="96">
        <v>6313.5807199999999</v>
      </c>
      <c r="C21" s="77">
        <v>8426.7199299999993</v>
      </c>
      <c r="D21" s="77">
        <v>8872.2374499999987</v>
      </c>
      <c r="E21" s="77">
        <v>6567.37176</v>
      </c>
      <c r="F21" s="77">
        <v>24.173279999999998</v>
      </c>
      <c r="G21" s="77">
        <v>76.802189999999996</v>
      </c>
      <c r="H21" s="77">
        <v>8896.4107299999996</v>
      </c>
      <c r="I21" s="77">
        <v>6644.1739500000003</v>
      </c>
      <c r="J21" s="111">
        <v>2582.8300100000006</v>
      </c>
      <c r="K21" s="83">
        <v>-1782.5459799999994</v>
      </c>
    </row>
    <row r="22" spans="1:11" x14ac:dyDescent="0.25">
      <c r="A22" s="1" t="s">
        <v>85</v>
      </c>
      <c r="B22" s="1"/>
    </row>
    <row r="23" spans="1:11" x14ac:dyDescent="0.25">
      <c r="A23" s="1" t="s">
        <v>86</v>
      </c>
      <c r="B23" s="1"/>
    </row>
    <row r="24" spans="1:11" x14ac:dyDescent="0.25">
      <c r="A24" s="1" t="s">
        <v>87</v>
      </c>
      <c r="B24" s="1"/>
    </row>
    <row r="25" spans="1:11" x14ac:dyDescent="0.25">
      <c r="B25" t="b">
        <v>1</v>
      </c>
      <c r="C25" t="b">
        <v>1</v>
      </c>
      <c r="D25" t="b">
        <v>1</v>
      </c>
      <c r="E25" t="b">
        <v>1</v>
      </c>
      <c r="F25" t="b">
        <v>1</v>
      </c>
      <c r="G25" t="b">
        <v>1</v>
      </c>
      <c r="H25" t="b">
        <v>1</v>
      </c>
      <c r="I25" t="b">
        <v>1</v>
      </c>
    </row>
    <row r="26" spans="1:11" x14ac:dyDescent="0.25">
      <c r="C26" s="55"/>
      <c r="D26" s="55"/>
      <c r="E26" s="55"/>
      <c r="F26" s="55"/>
      <c r="G26" s="55"/>
      <c r="H26" s="55"/>
      <c r="I26" s="55"/>
      <c r="J26" s="55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activeCell="E10" sqref="E10"/>
    </sheetView>
  </sheetViews>
  <sheetFormatPr defaultRowHeight="15" x14ac:dyDescent="0.25"/>
  <cols>
    <col min="1" max="1" width="23.5703125" bestFit="1" customWidth="1"/>
    <col min="2" max="2" width="13.7109375" customWidth="1"/>
    <col min="3" max="3" width="12.7109375" bestFit="1" customWidth="1"/>
    <col min="4" max="4" width="12.7109375" customWidth="1"/>
    <col min="5" max="5" width="10.7109375" bestFit="1" customWidth="1"/>
    <col min="6" max="6" width="10.7109375" customWidth="1"/>
    <col min="7" max="7" width="9.140625" bestFit="1" customWidth="1"/>
    <col min="8" max="8" width="12.140625" bestFit="1" customWidth="1"/>
    <col min="9" max="9" width="10.7109375" bestFit="1" customWidth="1"/>
  </cols>
  <sheetData>
    <row r="1" spans="1:11" x14ac:dyDescent="0.25">
      <c r="A1" s="222" t="s">
        <v>152</v>
      </c>
      <c r="B1" s="222"/>
      <c r="C1" s="222"/>
      <c r="D1" s="222"/>
      <c r="E1" s="222"/>
      <c r="F1" s="222"/>
      <c r="G1" s="222"/>
      <c r="H1" s="222"/>
      <c r="I1" s="222"/>
    </row>
    <row r="2" spans="1:11" x14ac:dyDescent="0.25">
      <c r="A2" s="222" t="s">
        <v>109</v>
      </c>
      <c r="B2" s="222"/>
      <c r="C2" s="222"/>
      <c r="D2" s="222"/>
      <c r="E2" s="222"/>
      <c r="F2" s="222"/>
      <c r="G2" s="222"/>
      <c r="H2" s="222"/>
      <c r="I2" s="222"/>
    </row>
    <row r="3" spans="1:11" x14ac:dyDescent="0.25">
      <c r="A3" s="222" t="s">
        <v>162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9"/>
      <c r="B4" s="9"/>
      <c r="C4" s="9"/>
      <c r="D4" s="9"/>
      <c r="E4" s="9"/>
      <c r="F4" s="9"/>
      <c r="G4" s="9"/>
      <c r="H4" s="9"/>
      <c r="I4" s="12" t="s">
        <v>147</v>
      </c>
    </row>
    <row r="5" spans="1:11" x14ac:dyDescent="0.25">
      <c r="A5" s="223" t="s">
        <v>14</v>
      </c>
      <c r="B5" s="224" t="s">
        <v>62</v>
      </c>
      <c r="C5" s="225"/>
      <c r="D5" s="228" t="s">
        <v>61</v>
      </c>
      <c r="E5" s="234"/>
      <c r="F5" s="234"/>
      <c r="G5" s="234"/>
      <c r="H5" s="234"/>
      <c r="I5" s="229"/>
    </row>
    <row r="6" spans="1:11" x14ac:dyDescent="0.25">
      <c r="A6" s="223"/>
      <c r="B6" s="226"/>
      <c r="C6" s="227"/>
      <c r="D6" s="230" t="s">
        <v>16</v>
      </c>
      <c r="E6" s="235"/>
      <c r="F6" s="230" t="s">
        <v>17</v>
      </c>
      <c r="G6" s="235"/>
      <c r="H6" s="230" t="s">
        <v>18</v>
      </c>
      <c r="I6" s="235"/>
    </row>
    <row r="7" spans="1:11" x14ac:dyDescent="0.25">
      <c r="A7" s="17"/>
      <c r="B7" s="99">
        <v>45566</v>
      </c>
      <c r="C7" s="100">
        <v>45200</v>
      </c>
      <c r="D7" s="99">
        <v>45566</v>
      </c>
      <c r="E7" s="100">
        <v>45200</v>
      </c>
      <c r="F7" s="99">
        <v>45566</v>
      </c>
      <c r="G7" s="100">
        <v>45200</v>
      </c>
      <c r="H7" s="99">
        <v>45566</v>
      </c>
      <c r="I7" s="100">
        <v>45200</v>
      </c>
    </row>
    <row r="8" spans="1:11" x14ac:dyDescent="0.25">
      <c r="A8" s="87" t="s">
        <v>138</v>
      </c>
      <c r="B8" s="42">
        <v>0</v>
      </c>
      <c r="C8" s="41">
        <v>0</v>
      </c>
      <c r="D8" s="43">
        <v>78.287390000000002</v>
      </c>
      <c r="E8" s="41">
        <v>382.23928999999998</v>
      </c>
      <c r="F8" s="42">
        <v>0</v>
      </c>
      <c r="G8" s="41">
        <v>0</v>
      </c>
      <c r="H8" s="42">
        <v>78.287390000000002</v>
      </c>
      <c r="I8" s="41">
        <v>382.23928999999998</v>
      </c>
    </row>
    <row r="9" spans="1:11" x14ac:dyDescent="0.25">
      <c r="A9" s="87" t="s">
        <v>30</v>
      </c>
      <c r="B9" s="42">
        <v>121.36999</v>
      </c>
      <c r="C9" s="41">
        <v>5.6584399999999997</v>
      </c>
      <c r="D9" s="43">
        <v>536.02647000000002</v>
      </c>
      <c r="E9" s="41">
        <v>651.62864000000002</v>
      </c>
      <c r="F9" s="42">
        <v>0</v>
      </c>
      <c r="G9" s="41">
        <v>0</v>
      </c>
      <c r="H9" s="42">
        <v>536.02647000000002</v>
      </c>
      <c r="I9" s="41">
        <v>651.62864000000002</v>
      </c>
    </row>
    <row r="10" spans="1:11" x14ac:dyDescent="0.25">
      <c r="A10" s="87" t="s">
        <v>31</v>
      </c>
      <c r="B10" s="42">
        <v>0</v>
      </c>
      <c r="C10" s="41">
        <v>0</v>
      </c>
      <c r="D10" s="43">
        <v>0</v>
      </c>
      <c r="E10" s="41">
        <v>326.83121999999997</v>
      </c>
      <c r="F10" s="42">
        <v>0</v>
      </c>
      <c r="G10" s="41">
        <v>0</v>
      </c>
      <c r="H10" s="42">
        <v>0</v>
      </c>
      <c r="I10" s="41">
        <v>326.83121999999997</v>
      </c>
    </row>
    <row r="11" spans="1:11" x14ac:dyDescent="0.25">
      <c r="A11" s="87" t="s">
        <v>32</v>
      </c>
      <c r="B11" s="42">
        <v>810.76172999999994</v>
      </c>
      <c r="C11" s="41">
        <v>262.73372999999998</v>
      </c>
      <c r="D11" s="43">
        <v>0</v>
      </c>
      <c r="E11" s="41">
        <v>388.57</v>
      </c>
      <c r="F11" s="42">
        <v>0</v>
      </c>
      <c r="G11" s="41">
        <v>0</v>
      </c>
      <c r="H11" s="42">
        <v>0</v>
      </c>
      <c r="I11" s="41">
        <v>388.57</v>
      </c>
    </row>
    <row r="12" spans="1:11" x14ac:dyDescent="0.25">
      <c r="A12" s="87" t="s">
        <v>33</v>
      </c>
      <c r="B12" s="42">
        <v>41.812910000000002</v>
      </c>
      <c r="C12" s="41">
        <v>112.80242</v>
      </c>
      <c r="D12" s="43">
        <v>447.26150999999999</v>
      </c>
      <c r="E12" s="41">
        <v>462.78834999999998</v>
      </c>
      <c r="F12" s="42">
        <v>0</v>
      </c>
      <c r="G12" s="41">
        <v>0</v>
      </c>
      <c r="H12" s="42">
        <v>447.26150999999999</v>
      </c>
      <c r="I12" s="41">
        <v>462.78834999999998</v>
      </c>
    </row>
    <row r="13" spans="1:11" x14ac:dyDescent="0.25">
      <c r="A13" s="87" t="s">
        <v>139</v>
      </c>
      <c r="B13" s="42">
        <v>0</v>
      </c>
      <c r="C13" s="41">
        <v>0</v>
      </c>
      <c r="D13" s="43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11" x14ac:dyDescent="0.25">
      <c r="A14" s="87" t="s">
        <v>34</v>
      </c>
      <c r="B14" s="42">
        <v>1296.39239</v>
      </c>
      <c r="C14" s="41">
        <v>1481.0069900000001</v>
      </c>
      <c r="D14" s="43">
        <v>1859.51199</v>
      </c>
      <c r="E14" s="41">
        <v>1332.26908</v>
      </c>
      <c r="F14" s="42">
        <v>0</v>
      </c>
      <c r="G14" s="41">
        <v>0</v>
      </c>
      <c r="H14" s="42">
        <v>1859.51199</v>
      </c>
      <c r="I14" s="41">
        <v>1332.26908</v>
      </c>
    </row>
    <row r="15" spans="1:11" x14ac:dyDescent="0.25">
      <c r="A15" s="87" t="s">
        <v>35</v>
      </c>
      <c r="B15" s="42">
        <v>231.96881999999999</v>
      </c>
      <c r="C15" s="41">
        <v>71.404119999999992</v>
      </c>
      <c r="D15" s="43">
        <v>0</v>
      </c>
      <c r="E15" s="41">
        <v>193.68331000000001</v>
      </c>
      <c r="F15" s="42">
        <v>0</v>
      </c>
      <c r="G15" s="41">
        <v>0</v>
      </c>
      <c r="H15" s="42">
        <v>0</v>
      </c>
      <c r="I15" s="41">
        <v>193.68331000000001</v>
      </c>
    </row>
    <row r="16" spans="1:11" x14ac:dyDescent="0.25">
      <c r="A16" s="87" t="s">
        <v>36</v>
      </c>
      <c r="B16" s="42">
        <v>187.90832999999998</v>
      </c>
      <c r="C16" s="41">
        <v>475.83909999999997</v>
      </c>
      <c r="D16" s="43">
        <v>275.964</v>
      </c>
      <c r="E16" s="41">
        <v>66.120530000000002</v>
      </c>
      <c r="F16" s="42">
        <v>23.164529999999999</v>
      </c>
      <c r="G16" s="41">
        <v>76.802189999999996</v>
      </c>
      <c r="H16" s="42">
        <v>299.12853000000001</v>
      </c>
      <c r="I16" s="41">
        <v>142.92272</v>
      </c>
    </row>
    <row r="17" spans="1:10" x14ac:dyDescent="0.25">
      <c r="A17" s="87" t="s">
        <v>148</v>
      </c>
      <c r="B17" s="42">
        <v>0</v>
      </c>
      <c r="C17" s="41">
        <v>0.69799999999999995</v>
      </c>
      <c r="D17" s="43">
        <v>0</v>
      </c>
      <c r="E17" s="41">
        <v>0</v>
      </c>
      <c r="F17" s="42">
        <v>0</v>
      </c>
      <c r="G17" s="41">
        <v>0</v>
      </c>
      <c r="H17" s="42">
        <v>0</v>
      </c>
      <c r="I17" s="41">
        <v>0</v>
      </c>
    </row>
    <row r="18" spans="1:10" x14ac:dyDescent="0.25">
      <c r="A18" s="87" t="s">
        <v>37</v>
      </c>
      <c r="B18" s="42">
        <v>1.0490999999999999</v>
      </c>
      <c r="C18" s="41">
        <v>0</v>
      </c>
      <c r="D18" s="43">
        <v>356.77234000000004</v>
      </c>
      <c r="E18" s="41">
        <v>362.74583000000001</v>
      </c>
      <c r="F18" s="42">
        <v>0</v>
      </c>
      <c r="G18" s="41">
        <v>0</v>
      </c>
      <c r="H18" s="42">
        <v>356.77234000000004</v>
      </c>
      <c r="I18" s="41">
        <v>362.74583000000001</v>
      </c>
    </row>
    <row r="19" spans="1:10" x14ac:dyDescent="0.25">
      <c r="A19" s="87" t="s">
        <v>38</v>
      </c>
      <c r="B19" s="42">
        <v>3622.31745</v>
      </c>
      <c r="C19" s="41">
        <v>6016.5771299999997</v>
      </c>
      <c r="D19" s="43">
        <v>5318.4137499999997</v>
      </c>
      <c r="E19" s="41">
        <v>2299.3995800000002</v>
      </c>
      <c r="F19" s="42">
        <v>0</v>
      </c>
      <c r="G19" s="41">
        <v>0</v>
      </c>
      <c r="H19" s="42">
        <v>5318.4137499999997</v>
      </c>
      <c r="I19" s="41">
        <v>2299.3995800000002</v>
      </c>
    </row>
    <row r="20" spans="1:10" x14ac:dyDescent="0.25">
      <c r="A20" s="87" t="s">
        <v>149</v>
      </c>
      <c r="B20" s="42">
        <v>0</v>
      </c>
      <c r="C20" s="41">
        <v>0</v>
      </c>
      <c r="D20" s="43">
        <v>0</v>
      </c>
      <c r="E20" s="41">
        <v>101.09593</v>
      </c>
      <c r="F20" s="42">
        <v>0</v>
      </c>
      <c r="G20" s="41">
        <v>0</v>
      </c>
      <c r="H20" s="42">
        <v>0</v>
      </c>
      <c r="I20" s="41">
        <v>101.09593</v>
      </c>
    </row>
    <row r="21" spans="1:10" x14ac:dyDescent="0.25">
      <c r="A21" s="87" t="s">
        <v>157</v>
      </c>
      <c r="B21" s="42">
        <v>0</v>
      </c>
      <c r="C21" s="41">
        <v>0</v>
      </c>
      <c r="D21" s="43">
        <v>0</v>
      </c>
      <c r="E21" s="41">
        <v>0</v>
      </c>
      <c r="F21" s="42">
        <v>1.00875</v>
      </c>
      <c r="G21" s="41">
        <v>0</v>
      </c>
      <c r="H21" s="42">
        <v>1.00875</v>
      </c>
      <c r="I21" s="41">
        <v>0</v>
      </c>
    </row>
    <row r="22" spans="1:10" x14ac:dyDescent="0.25">
      <c r="A22" s="88" t="s">
        <v>18</v>
      </c>
      <c r="B22" s="147">
        <v>6313.5807199999999</v>
      </c>
      <c r="C22" s="148">
        <v>8426.7199299999993</v>
      </c>
      <c r="D22" s="148">
        <v>8872.2374500000005</v>
      </c>
      <c r="E22" s="148">
        <v>6567.3717600000009</v>
      </c>
      <c r="F22" s="148">
        <v>24.173279999999998</v>
      </c>
      <c r="G22" s="148">
        <v>76.802189999999996</v>
      </c>
      <c r="H22" s="148">
        <v>8896.4107299999996</v>
      </c>
      <c r="I22" s="148">
        <v>6644.1739500000003</v>
      </c>
    </row>
    <row r="23" spans="1:10" x14ac:dyDescent="0.25">
      <c r="A23" s="1" t="s">
        <v>85</v>
      </c>
      <c r="B23" s="1"/>
    </row>
    <row r="24" spans="1:10" x14ac:dyDescent="0.25">
      <c r="A24" s="1" t="s">
        <v>86</v>
      </c>
      <c r="B24" s="1"/>
      <c r="C24" s="5"/>
      <c r="D24" s="5"/>
      <c r="E24" s="5"/>
      <c r="F24" s="5"/>
      <c r="G24" s="5"/>
      <c r="H24" s="5"/>
      <c r="I24" s="5"/>
    </row>
    <row r="25" spans="1:10" x14ac:dyDescent="0.25">
      <c r="C25" s="10"/>
      <c r="D25" s="10"/>
      <c r="E25" s="10"/>
      <c r="F25" s="10"/>
      <c r="G25" s="10"/>
      <c r="H25" s="10"/>
      <c r="I25" s="10"/>
      <c r="J25" s="71"/>
    </row>
    <row r="26" spans="1:10" x14ac:dyDescent="0.25">
      <c r="B26" s="70" t="b">
        <v>1</v>
      </c>
      <c r="C26" t="b">
        <v>1</v>
      </c>
      <c r="D26" s="149">
        <v>0</v>
      </c>
      <c r="E26" t="b">
        <v>1</v>
      </c>
      <c r="F26" t="b">
        <v>1</v>
      </c>
      <c r="G26" t="b">
        <v>1</v>
      </c>
      <c r="H26" s="149">
        <v>0</v>
      </c>
      <c r="I26" s="149">
        <v>0</v>
      </c>
    </row>
    <row r="28" spans="1:10" x14ac:dyDescent="0.25">
      <c r="C28" s="14"/>
      <c r="D28" s="14"/>
      <c r="E28" s="14"/>
      <c r="F28" s="14"/>
      <c r="G28" s="14"/>
      <c r="H28" s="14"/>
      <c r="I28" s="14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K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F322-0C2B-490E-A293-FBE017BE3C8B}">
  <dimension ref="A1:L32"/>
  <sheetViews>
    <sheetView topLeftCell="A5" workbookViewId="0">
      <selection activeCell="F16" sqref="F16"/>
    </sheetView>
  </sheetViews>
  <sheetFormatPr defaultRowHeight="15" x14ac:dyDescent="0.25"/>
  <cols>
    <col min="1" max="1" width="44.28515625" customWidth="1"/>
    <col min="2" max="2" width="10.5703125" bestFit="1" customWidth="1"/>
    <col min="3" max="3" width="14.28515625" bestFit="1" customWidth="1"/>
    <col min="4" max="4" width="7.28515625" customWidth="1"/>
    <col min="5" max="5" width="10.5703125" bestFit="1" customWidth="1"/>
    <col min="6" max="6" width="14.28515625" bestFit="1" customWidth="1"/>
    <col min="7" max="7" width="6.85546875" customWidth="1"/>
    <col min="9" max="10" width="14.28515625" bestFit="1" customWidth="1"/>
    <col min="11" max="11" width="15.28515625" bestFit="1" customWidth="1"/>
    <col min="12" max="12" width="14.28515625" bestFit="1" customWidth="1"/>
  </cols>
  <sheetData>
    <row r="1" spans="1:12" x14ac:dyDescent="0.25">
      <c r="A1" s="222" t="s">
        <v>107</v>
      </c>
      <c r="B1" s="222"/>
      <c r="C1" s="222"/>
      <c r="D1" s="222"/>
      <c r="E1" s="222"/>
    </row>
    <row r="2" spans="1:12" x14ac:dyDescent="0.25">
      <c r="A2" s="240" t="s">
        <v>117</v>
      </c>
      <c r="B2" s="240"/>
      <c r="C2" s="240"/>
      <c r="D2" s="240"/>
      <c r="E2" s="240"/>
    </row>
    <row r="3" spans="1:12" x14ac:dyDescent="0.25">
      <c r="A3" s="222" t="s">
        <v>162</v>
      </c>
      <c r="B3" s="222"/>
      <c r="C3" s="222"/>
      <c r="D3" s="222"/>
      <c r="E3" s="222"/>
    </row>
    <row r="6" spans="1:12" x14ac:dyDescent="0.25">
      <c r="A6" s="223" t="s">
        <v>160</v>
      </c>
      <c r="B6" s="223"/>
      <c r="C6" s="223"/>
      <c r="D6" s="223"/>
      <c r="E6" s="223"/>
      <c r="F6" s="223"/>
      <c r="G6" s="223"/>
    </row>
    <row r="7" spans="1:12" x14ac:dyDescent="0.25">
      <c r="A7" s="88"/>
      <c r="B7" s="223">
        <v>2024</v>
      </c>
      <c r="C7" s="223"/>
      <c r="D7" s="223"/>
      <c r="E7" s="223">
        <v>2023</v>
      </c>
      <c r="F7" s="223"/>
      <c r="G7" s="223"/>
    </row>
    <row r="8" spans="1:12" x14ac:dyDescent="0.25">
      <c r="A8" s="237" t="s">
        <v>91</v>
      </c>
      <c r="B8" s="239" t="s">
        <v>165</v>
      </c>
      <c r="C8" s="239" t="s">
        <v>93</v>
      </c>
      <c r="D8" s="236" t="s">
        <v>92</v>
      </c>
      <c r="E8" s="239" t="s">
        <v>165</v>
      </c>
      <c r="F8" s="239" t="s">
        <v>93</v>
      </c>
      <c r="G8" s="236" t="s">
        <v>92</v>
      </c>
    </row>
    <row r="9" spans="1:12" x14ac:dyDescent="0.25">
      <c r="A9" s="238"/>
      <c r="B9" s="239"/>
      <c r="C9" s="239"/>
      <c r="D9" s="236"/>
      <c r="E9" s="239"/>
      <c r="F9" s="239"/>
      <c r="G9" s="236"/>
    </row>
    <row r="10" spans="1:12" ht="15.75" x14ac:dyDescent="0.25">
      <c r="A10" s="159" t="s">
        <v>166</v>
      </c>
      <c r="B10" s="160">
        <v>2381.7769642857143</v>
      </c>
      <c r="C10" s="160">
        <v>4035.13411</v>
      </c>
      <c r="D10" s="161">
        <v>20.334472972532268</v>
      </c>
      <c r="E10" s="160">
        <v>3562.8026339285716</v>
      </c>
      <c r="F10" s="160">
        <v>6098.3856900000001</v>
      </c>
      <c r="G10" s="161">
        <v>26.888552687522164</v>
      </c>
      <c r="I10" s="141"/>
      <c r="J10" s="141"/>
      <c r="K10" s="141"/>
      <c r="L10" s="141"/>
    </row>
    <row r="11" spans="1:12" ht="15.75" x14ac:dyDescent="0.25">
      <c r="A11" s="162" t="s">
        <v>167</v>
      </c>
      <c r="B11" s="160">
        <v>6366.6935798459599</v>
      </c>
      <c r="C11" s="160">
        <v>6080.83151</v>
      </c>
      <c r="D11" s="161">
        <v>30.643468251571342</v>
      </c>
      <c r="E11" s="160">
        <v>8623.563244459363</v>
      </c>
      <c r="F11" s="160">
        <v>8202.2342800000006</v>
      </c>
      <c r="G11" s="161">
        <v>36.164686821108631</v>
      </c>
      <c r="I11" s="141"/>
      <c r="J11" s="141"/>
      <c r="K11" s="141"/>
      <c r="L11" s="141"/>
    </row>
    <row r="12" spans="1:12" ht="15.75" x14ac:dyDescent="0.25">
      <c r="A12" s="162" t="s">
        <v>168</v>
      </c>
      <c r="B12" s="160">
        <v>280.93743000000001</v>
      </c>
      <c r="C12" s="160">
        <v>4599.7931600000002</v>
      </c>
      <c r="D12" s="161"/>
      <c r="E12" s="160">
        <v>366.08295999999996</v>
      </c>
      <c r="F12" s="160">
        <v>5540.2883500000007</v>
      </c>
      <c r="G12" s="161"/>
    </row>
    <row r="13" spans="1:12" x14ac:dyDescent="0.25">
      <c r="A13" s="163" t="s">
        <v>169</v>
      </c>
      <c r="B13" s="141">
        <v>0</v>
      </c>
      <c r="C13" s="141">
        <v>0</v>
      </c>
      <c r="D13" s="136">
        <v>0</v>
      </c>
      <c r="E13" s="141">
        <v>0</v>
      </c>
      <c r="F13" s="141">
        <v>0</v>
      </c>
      <c r="G13" s="136">
        <v>0</v>
      </c>
    </row>
    <row r="14" spans="1:12" x14ac:dyDescent="0.25">
      <c r="A14" s="163" t="s">
        <v>170</v>
      </c>
      <c r="B14" s="141">
        <v>0</v>
      </c>
      <c r="C14" s="141">
        <v>0</v>
      </c>
      <c r="D14" s="136">
        <v>0</v>
      </c>
      <c r="E14" s="141">
        <v>0</v>
      </c>
      <c r="F14" s="141">
        <v>0</v>
      </c>
      <c r="G14" s="136">
        <v>0</v>
      </c>
    </row>
    <row r="15" spans="1:12" x14ac:dyDescent="0.25">
      <c r="A15" s="163" t="s">
        <v>171</v>
      </c>
      <c r="B15" s="141">
        <v>38.23648</v>
      </c>
      <c r="C15" s="141">
        <v>1417.0854199999999</v>
      </c>
      <c r="D15" s="136">
        <v>7.1411963982430162</v>
      </c>
      <c r="E15" s="141">
        <v>57.718170000000001</v>
      </c>
      <c r="F15" s="141">
        <v>2000.3677299999999</v>
      </c>
      <c r="G15" s="136">
        <v>8.8198739529910117</v>
      </c>
      <c r="I15" s="141"/>
      <c r="J15" s="141"/>
      <c r="K15" s="141"/>
      <c r="L15" s="141"/>
    </row>
    <row r="16" spans="1:12" x14ac:dyDescent="0.25">
      <c r="A16" s="163" t="s">
        <v>172</v>
      </c>
      <c r="B16" s="141">
        <v>17.636950000000002</v>
      </c>
      <c r="C16" s="141">
        <v>326.83499999999998</v>
      </c>
      <c r="D16" s="136">
        <v>1.6470375687160452</v>
      </c>
      <c r="E16" s="141">
        <v>35.273919999999997</v>
      </c>
      <c r="F16" s="141">
        <v>591.26871999999992</v>
      </c>
      <c r="G16" s="136">
        <v>2.6069784592787522</v>
      </c>
      <c r="I16" s="141"/>
      <c r="J16" s="141"/>
      <c r="K16" s="141"/>
      <c r="L16" s="141"/>
    </row>
    <row r="17" spans="1:12" x14ac:dyDescent="0.25">
      <c r="A17" s="163" t="s">
        <v>173</v>
      </c>
      <c r="B17" s="141">
        <v>41.664000000000001</v>
      </c>
      <c r="C17" s="141">
        <v>177.39938000000001</v>
      </c>
      <c r="D17" s="136">
        <v>0.89397844027394213</v>
      </c>
      <c r="E17" s="141">
        <v>92.240870000000001</v>
      </c>
      <c r="F17" s="141">
        <v>476.78568000000001</v>
      </c>
      <c r="G17" s="136">
        <v>2.1022082775705981</v>
      </c>
      <c r="I17" s="141"/>
      <c r="J17" s="141"/>
      <c r="K17" s="141"/>
      <c r="L17" s="141"/>
    </row>
    <row r="18" spans="1:12" x14ac:dyDescent="0.25">
      <c r="A18" s="163" t="s">
        <v>174</v>
      </c>
      <c r="B18" s="141">
        <v>183.4</v>
      </c>
      <c r="C18" s="141">
        <v>2678.47336</v>
      </c>
      <c r="D18" s="136">
        <v>13.49777793297871</v>
      </c>
      <c r="E18" s="141">
        <v>180.85</v>
      </c>
      <c r="F18" s="141">
        <v>2471.8662200000003</v>
      </c>
      <c r="G18" s="136">
        <v>10.898770342119223</v>
      </c>
      <c r="K18" s="141"/>
      <c r="L18" s="141"/>
    </row>
    <row r="19" spans="1:12" ht="15.75" x14ac:dyDescent="0.25">
      <c r="A19" s="164" t="s">
        <v>175</v>
      </c>
      <c r="B19" s="160">
        <v>58.63</v>
      </c>
      <c r="C19" s="160">
        <v>4193.3702800000001</v>
      </c>
      <c r="D19" s="161"/>
      <c r="E19" s="160">
        <v>8.8000000000000007</v>
      </c>
      <c r="F19" s="160">
        <v>414.93359999999996</v>
      </c>
      <c r="G19" s="161"/>
    </row>
    <row r="20" spans="1:12" x14ac:dyDescent="0.25">
      <c r="A20" s="163" t="s">
        <v>176</v>
      </c>
      <c r="B20" s="141">
        <v>53.68</v>
      </c>
      <c r="C20" s="141">
        <v>3911.5081399999999</v>
      </c>
      <c r="D20" s="136">
        <v>19.711477831072624</v>
      </c>
      <c r="E20" s="141">
        <v>8.8000000000000007</v>
      </c>
      <c r="F20" s="141">
        <v>414.93359999999996</v>
      </c>
      <c r="G20" s="136">
        <v>1.8294946453974195</v>
      </c>
      <c r="I20" s="141"/>
      <c r="J20" s="141"/>
      <c r="K20" s="141"/>
      <c r="L20" s="141"/>
    </row>
    <row r="21" spans="1:12" x14ac:dyDescent="0.25">
      <c r="A21" s="163" t="s">
        <v>177</v>
      </c>
      <c r="B21" s="141">
        <v>4.95</v>
      </c>
      <c r="C21" s="141">
        <v>281.86214000000001</v>
      </c>
      <c r="D21" s="136">
        <v>1.420403364935523</v>
      </c>
      <c r="E21" s="141">
        <v>0</v>
      </c>
      <c r="F21" s="141">
        <v>0</v>
      </c>
      <c r="G21" s="136">
        <v>0</v>
      </c>
      <c r="I21" s="141"/>
      <c r="J21" s="141"/>
      <c r="K21" s="141"/>
      <c r="L21" s="141"/>
    </row>
    <row r="22" spans="1:12" ht="15.75" x14ac:dyDescent="0.25">
      <c r="A22" s="164" t="s">
        <v>178</v>
      </c>
      <c r="B22" s="160">
        <v>3250.5210000000002</v>
      </c>
      <c r="C22" s="160">
        <v>912.90058999999997</v>
      </c>
      <c r="D22" s="161">
        <v>4.6004300892898353</v>
      </c>
      <c r="E22" s="160">
        <v>6900.5529999999999</v>
      </c>
      <c r="F22" s="160">
        <v>2408.9384399999999</v>
      </c>
      <c r="G22" s="161">
        <v>10.621313812793211</v>
      </c>
      <c r="J22" s="141"/>
      <c r="K22" s="141"/>
      <c r="L22" s="141"/>
    </row>
    <row r="23" spans="1:12" ht="15.75" x14ac:dyDescent="0.25">
      <c r="A23" s="165" t="s">
        <v>179</v>
      </c>
      <c r="B23" s="166">
        <v>16.105452</v>
      </c>
      <c r="C23" s="167">
        <v>21.78</v>
      </c>
      <c r="D23" s="161">
        <v>0.10975715038669505</v>
      </c>
      <c r="E23" s="167">
        <v>8.0527259999999998</v>
      </c>
      <c r="F23" s="167">
        <v>15.45</v>
      </c>
      <c r="G23" s="161">
        <v>6.8121001218966429E-2</v>
      </c>
      <c r="I23" s="141"/>
      <c r="J23" s="141"/>
    </row>
    <row r="24" spans="1:12" ht="15.75" x14ac:dyDescent="0.25">
      <c r="A24" s="168" t="s">
        <v>180</v>
      </c>
      <c r="B24" s="40"/>
      <c r="C24" s="169">
        <v>19843.809649999999</v>
      </c>
      <c r="D24" s="170">
        <v>100</v>
      </c>
      <c r="E24" s="171"/>
      <c r="F24" s="169">
        <v>22680.230360000005</v>
      </c>
      <c r="G24" s="170">
        <v>99.999999999999972</v>
      </c>
    </row>
    <row r="25" spans="1:12" x14ac:dyDescent="0.25">
      <c r="A25" s="89"/>
      <c r="B25" s="172"/>
      <c r="C25" s="173"/>
      <c r="D25" s="174"/>
      <c r="E25" s="172"/>
      <c r="F25" s="173"/>
      <c r="G25" s="174"/>
    </row>
    <row r="26" spans="1:12" ht="15.75" x14ac:dyDescent="0.25">
      <c r="A26" s="175" t="s">
        <v>181</v>
      </c>
      <c r="B26" s="176"/>
      <c r="C26" s="177">
        <v>7261.5364299999992</v>
      </c>
      <c r="D26" s="178"/>
      <c r="E26" s="176"/>
      <c r="F26" s="177">
        <v>5960.2604499999952</v>
      </c>
      <c r="G26" s="179"/>
    </row>
    <row r="27" spans="1:12" ht="15.75" x14ac:dyDescent="0.25">
      <c r="A27" s="180" t="s">
        <v>182</v>
      </c>
      <c r="B27" s="181"/>
      <c r="C27" s="158">
        <v>27105.346079999999</v>
      </c>
      <c r="D27" s="182"/>
      <c r="E27" s="183"/>
      <c r="F27" s="158">
        <v>28640.490809999999</v>
      </c>
      <c r="G27" s="182"/>
    </row>
    <row r="28" spans="1:12" x14ac:dyDescent="0.25">
      <c r="A28" s="184" t="s">
        <v>183</v>
      </c>
    </row>
    <row r="29" spans="1:12" x14ac:dyDescent="0.25">
      <c r="A29" s="184" t="s">
        <v>184</v>
      </c>
    </row>
    <row r="32" spans="1:12" x14ac:dyDescent="0.25">
      <c r="C32" s="70"/>
      <c r="D32" s="70"/>
    </row>
  </sheetData>
  <mergeCells count="13">
    <mergeCell ref="A1:E1"/>
    <mergeCell ref="A2:E2"/>
    <mergeCell ref="A3:E3"/>
    <mergeCell ref="A6:G6"/>
    <mergeCell ref="B7:D7"/>
    <mergeCell ref="E7:G7"/>
    <mergeCell ref="G8:G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9ECD-559C-410E-8F47-2618809A53C3}">
  <dimension ref="A1:L31"/>
  <sheetViews>
    <sheetView topLeftCell="A4" workbookViewId="0">
      <selection activeCell="B10" sqref="B10"/>
    </sheetView>
  </sheetViews>
  <sheetFormatPr defaultRowHeight="15" x14ac:dyDescent="0.25"/>
  <cols>
    <col min="1" max="1" width="36.28515625" customWidth="1"/>
    <col min="2" max="2" width="11.5703125" bestFit="1" customWidth="1"/>
    <col min="3" max="3" width="15.28515625" bestFit="1" customWidth="1"/>
    <col min="4" max="4" width="15.42578125" bestFit="1" customWidth="1"/>
    <col min="5" max="6" width="15.28515625" bestFit="1" customWidth="1"/>
    <col min="9" max="12" width="15.28515625" style="141" bestFit="1" customWidth="1"/>
  </cols>
  <sheetData>
    <row r="1" spans="1:7" x14ac:dyDescent="0.25">
      <c r="B1" s="222" t="s">
        <v>107</v>
      </c>
      <c r="C1" s="222"/>
      <c r="D1" s="222"/>
      <c r="E1" s="78"/>
      <c r="F1" s="78"/>
    </row>
    <row r="2" spans="1:7" ht="15" customHeight="1" x14ac:dyDescent="0.25">
      <c r="A2" s="240" t="s">
        <v>117</v>
      </c>
      <c r="B2" s="240"/>
      <c r="C2" s="240"/>
      <c r="D2" s="240"/>
      <c r="E2" s="240"/>
      <c r="F2" s="240"/>
      <c r="G2" s="240"/>
    </row>
    <row r="3" spans="1:7" x14ac:dyDescent="0.25">
      <c r="A3" s="222" t="s">
        <v>209</v>
      </c>
      <c r="B3" s="222"/>
      <c r="C3" s="222"/>
      <c r="D3" s="222"/>
      <c r="E3" s="222"/>
      <c r="F3" s="222"/>
    </row>
    <row r="5" spans="1:7" x14ac:dyDescent="0.25">
      <c r="A5" s="228" t="s">
        <v>161</v>
      </c>
      <c r="B5" s="234"/>
      <c r="C5" s="234"/>
      <c r="D5" s="234"/>
      <c r="E5" s="234"/>
      <c r="F5" s="234"/>
      <c r="G5" s="229"/>
    </row>
    <row r="6" spans="1:7" x14ac:dyDescent="0.25">
      <c r="A6" s="183"/>
      <c r="B6" s="228">
        <v>2024</v>
      </c>
      <c r="C6" s="234"/>
      <c r="D6" s="229"/>
      <c r="E6" s="228">
        <v>2023</v>
      </c>
      <c r="F6" s="234"/>
      <c r="G6" s="229"/>
    </row>
    <row r="7" spans="1:7" x14ac:dyDescent="0.25">
      <c r="A7" s="237" t="s">
        <v>91</v>
      </c>
      <c r="B7" s="239" t="s">
        <v>165</v>
      </c>
      <c r="C7" s="239" t="s">
        <v>93</v>
      </c>
      <c r="D7" s="236" t="s">
        <v>92</v>
      </c>
      <c r="E7" s="239" t="s">
        <v>165</v>
      </c>
      <c r="F7" s="239" t="s">
        <v>93</v>
      </c>
      <c r="G7" s="236" t="s">
        <v>92</v>
      </c>
    </row>
    <row r="8" spans="1:7" x14ac:dyDescent="0.25">
      <c r="A8" s="238"/>
      <c r="B8" s="239"/>
      <c r="C8" s="239"/>
      <c r="D8" s="236"/>
      <c r="E8" s="239"/>
      <c r="F8" s="239"/>
      <c r="G8" s="236"/>
    </row>
    <row r="9" spans="1:7" ht="15.75" x14ac:dyDescent="0.25">
      <c r="A9" s="159" t="s">
        <v>166</v>
      </c>
      <c r="B9" s="160">
        <v>95892.220266517863</v>
      </c>
      <c r="C9" s="160">
        <v>128446.03129000001</v>
      </c>
      <c r="D9" s="67">
        <v>44.503656865740673</v>
      </c>
      <c r="E9" s="185">
        <v>117150.67815178572</v>
      </c>
      <c r="F9" s="186">
        <v>146961.660355</v>
      </c>
      <c r="G9" s="161">
        <v>49.678414437727326</v>
      </c>
    </row>
    <row r="10" spans="1:7" ht="15.75" x14ac:dyDescent="0.25">
      <c r="A10" s="162" t="s">
        <v>167</v>
      </c>
      <c r="B10" s="160">
        <v>74986.314816158803</v>
      </c>
      <c r="C10" s="160">
        <v>71308.086079999994</v>
      </c>
      <c r="D10" s="67">
        <v>24.706645762313133</v>
      </c>
      <c r="E10" s="187">
        <v>53718.409521822359</v>
      </c>
      <c r="F10" s="188">
        <v>50923.726289999999</v>
      </c>
      <c r="G10" s="161">
        <v>17.214081368140587</v>
      </c>
    </row>
    <row r="11" spans="1:7" ht="15.75" x14ac:dyDescent="0.25">
      <c r="A11" s="162" t="s">
        <v>168</v>
      </c>
      <c r="B11" s="160">
        <v>1627.3419970000002</v>
      </c>
      <c r="C11" s="160">
        <v>29126.362986</v>
      </c>
      <c r="D11" s="189"/>
      <c r="E11" s="160">
        <v>1800.0400999999999</v>
      </c>
      <c r="F11" s="160">
        <v>32232.771513</v>
      </c>
      <c r="G11" s="161"/>
    </row>
    <row r="12" spans="1:7" x14ac:dyDescent="0.25">
      <c r="A12" s="163" t="s">
        <v>169</v>
      </c>
      <c r="B12" s="141">
        <v>0</v>
      </c>
      <c r="C12" s="141">
        <v>0</v>
      </c>
      <c r="D12" s="190">
        <v>0</v>
      </c>
      <c r="E12" s="133">
        <v>0.62</v>
      </c>
      <c r="F12" s="135">
        <v>7.5051000000000005</v>
      </c>
      <c r="G12" s="136">
        <v>2.5369982027690285E-3</v>
      </c>
    </row>
    <row r="13" spans="1:7" x14ac:dyDescent="0.25">
      <c r="A13" s="163" t="s">
        <v>170</v>
      </c>
      <c r="B13" s="141">
        <v>0.72</v>
      </c>
      <c r="C13" s="141">
        <v>29.052</v>
      </c>
      <c r="D13" s="190">
        <v>1.0065863664906839E-2</v>
      </c>
      <c r="E13" s="133">
        <v>0</v>
      </c>
      <c r="F13" s="135">
        <v>0</v>
      </c>
      <c r="G13" s="136">
        <v>0</v>
      </c>
    </row>
    <row r="14" spans="1:7" x14ac:dyDescent="0.25">
      <c r="A14" s="163" t="s">
        <v>171</v>
      </c>
      <c r="B14" s="141">
        <v>453.95944700000001</v>
      </c>
      <c r="C14" s="141">
        <v>15802.569227</v>
      </c>
      <c r="D14" s="190">
        <v>5.4752343175765619</v>
      </c>
      <c r="E14" s="133">
        <v>466.311869</v>
      </c>
      <c r="F14" s="135">
        <v>16105.286112</v>
      </c>
      <c r="G14" s="136">
        <v>5.4441755501225817</v>
      </c>
    </row>
    <row r="15" spans="1:7" x14ac:dyDescent="0.25">
      <c r="A15" s="163" t="s">
        <v>172</v>
      </c>
      <c r="B15" s="141">
        <v>124.37266000000001</v>
      </c>
      <c r="C15" s="141">
        <v>2092.6710539999999</v>
      </c>
      <c r="D15" s="190">
        <v>0.72506338720435415</v>
      </c>
      <c r="E15" s="133">
        <v>155.05807099999998</v>
      </c>
      <c r="F15" s="135">
        <v>3423.7933160000002</v>
      </c>
      <c r="G15" s="136">
        <v>1.1573673221335641</v>
      </c>
    </row>
    <row r="16" spans="1:7" x14ac:dyDescent="0.25">
      <c r="A16" s="163" t="s">
        <v>173</v>
      </c>
      <c r="B16" s="141">
        <v>361.08989000000003</v>
      </c>
      <c r="C16" s="141">
        <v>1629.49722</v>
      </c>
      <c r="D16" s="190">
        <v>0.564584085738149</v>
      </c>
      <c r="E16" s="133">
        <v>499.04915999999997</v>
      </c>
      <c r="F16" s="135">
        <v>2693.427005</v>
      </c>
      <c r="G16" s="136">
        <v>0.91047680523571528</v>
      </c>
    </row>
    <row r="17" spans="1:8" x14ac:dyDescent="0.25">
      <c r="A17" s="163" t="s">
        <v>174</v>
      </c>
      <c r="B17" s="141">
        <v>687.2</v>
      </c>
      <c r="C17" s="141">
        <v>9572.573484999999</v>
      </c>
      <c r="D17" s="190">
        <v>3.3166811105022767</v>
      </c>
      <c r="E17" s="133">
        <v>679.00099999999998</v>
      </c>
      <c r="F17" s="135">
        <v>10002.759980000001</v>
      </c>
      <c r="G17" s="136">
        <v>3.381298595886792</v>
      </c>
    </row>
    <row r="18" spans="1:8" ht="15.75" x14ac:dyDescent="0.25">
      <c r="A18" s="164" t="s">
        <v>185</v>
      </c>
      <c r="B18" s="160">
        <v>414.81</v>
      </c>
      <c r="C18" s="160">
        <v>26895.939690000003</v>
      </c>
      <c r="D18" s="189"/>
      <c r="E18" s="160">
        <v>474.54</v>
      </c>
      <c r="F18" s="188">
        <v>18620.230969999997</v>
      </c>
      <c r="G18" s="161"/>
    </row>
    <row r="19" spans="1:8" x14ac:dyDescent="0.25">
      <c r="A19" s="163" t="s">
        <v>176</v>
      </c>
      <c r="B19" s="191">
        <v>362.56</v>
      </c>
      <c r="C19" s="191">
        <v>24591.006690000002</v>
      </c>
      <c r="D19" s="190">
        <v>8.5202299574677145</v>
      </c>
      <c r="E19" s="192">
        <v>425.86500000000001</v>
      </c>
      <c r="F19" s="193">
        <v>16136.072189999999</v>
      </c>
      <c r="G19" s="136">
        <v>5.4545823700925098</v>
      </c>
    </row>
    <row r="20" spans="1:8" x14ac:dyDescent="0.25">
      <c r="A20" s="163" t="s">
        <v>177</v>
      </c>
      <c r="B20" s="191">
        <v>52.25</v>
      </c>
      <c r="C20" s="191">
        <v>2304.933</v>
      </c>
      <c r="D20" s="190">
        <v>0.79860737074021471</v>
      </c>
      <c r="E20" s="192">
        <v>48.674999999999997</v>
      </c>
      <c r="F20" s="193">
        <v>2484.1587799999998</v>
      </c>
      <c r="G20" s="136">
        <v>0.83973649388454541</v>
      </c>
    </row>
    <row r="21" spans="1:8" ht="15.75" x14ac:dyDescent="0.25">
      <c r="A21" s="164" t="s">
        <v>178</v>
      </c>
      <c r="B21" s="160">
        <v>38012.055</v>
      </c>
      <c r="C21" s="160">
        <v>11468.76334</v>
      </c>
      <c r="D21" s="67">
        <v>3.9736681875781907</v>
      </c>
      <c r="E21" s="187">
        <v>81304.111999999994</v>
      </c>
      <c r="F21" s="188">
        <v>31272.372449999999</v>
      </c>
      <c r="G21" s="161">
        <v>10.571205274010161</v>
      </c>
    </row>
    <row r="22" spans="1:8" ht="15.75" x14ac:dyDescent="0.25">
      <c r="A22" s="165" t="s">
        <v>179</v>
      </c>
      <c r="B22" s="166">
        <v>12659.21961</v>
      </c>
      <c r="C22" s="167">
        <v>21373.86578</v>
      </c>
      <c r="D22" s="67">
        <v>7.4055630914738293</v>
      </c>
      <c r="E22" s="166">
        <v>10432.197729</v>
      </c>
      <c r="F22" s="188">
        <v>15815.226466</v>
      </c>
      <c r="G22" s="194">
        <v>5.3461247845634521</v>
      </c>
    </row>
    <row r="23" spans="1:8" ht="15.75" x14ac:dyDescent="0.25">
      <c r="A23" s="168" t="s">
        <v>180</v>
      </c>
      <c r="B23" s="40"/>
      <c r="C23" s="169">
        <v>288619.04916599998</v>
      </c>
      <c r="D23" s="195">
        <v>100</v>
      </c>
      <c r="E23" s="196"/>
      <c r="F23" s="197">
        <v>295825.988044</v>
      </c>
      <c r="G23" s="161">
        <v>100.00000000000001</v>
      </c>
      <c r="H23" s="78"/>
    </row>
    <row r="24" spans="1:8" x14ac:dyDescent="0.25">
      <c r="A24" s="89"/>
      <c r="B24" s="172"/>
      <c r="C24" s="173"/>
      <c r="D24" s="173"/>
      <c r="E24" s="172"/>
      <c r="F24" s="198"/>
      <c r="G24" s="174"/>
    </row>
    <row r="25" spans="1:8" ht="15.75" x14ac:dyDescent="0.25">
      <c r="A25" s="175" t="s">
        <v>181</v>
      </c>
      <c r="B25" s="176"/>
      <c r="C25" s="177">
        <v>74897.081000000064</v>
      </c>
      <c r="D25" s="178"/>
      <c r="E25" s="199"/>
      <c r="F25" s="177">
        <v>65671.886105000012</v>
      </c>
      <c r="G25" s="179"/>
    </row>
    <row r="26" spans="1:8" ht="15.75" x14ac:dyDescent="0.25">
      <c r="A26" s="180" t="s">
        <v>182</v>
      </c>
      <c r="B26" s="181"/>
      <c r="C26" s="158">
        <v>363516.13016599999</v>
      </c>
      <c r="D26" s="158"/>
      <c r="E26" s="183"/>
      <c r="F26" s="158">
        <v>361497.87414700002</v>
      </c>
      <c r="G26" s="182"/>
    </row>
    <row r="27" spans="1:8" x14ac:dyDescent="0.25">
      <c r="A27" s="184" t="s">
        <v>186</v>
      </c>
    </row>
    <row r="28" spans="1:8" x14ac:dyDescent="0.25">
      <c r="A28" s="184" t="s">
        <v>187</v>
      </c>
    </row>
    <row r="30" spans="1:8" x14ac:dyDescent="0.25">
      <c r="D30" s="141"/>
      <c r="E30" s="141"/>
    </row>
    <row r="31" spans="1:8" x14ac:dyDescent="0.25">
      <c r="C31" s="141"/>
      <c r="D31" s="141"/>
    </row>
  </sheetData>
  <mergeCells count="13">
    <mergeCell ref="B1:D1"/>
    <mergeCell ref="A2:G2"/>
    <mergeCell ref="A3:F3"/>
    <mergeCell ref="A5:G5"/>
    <mergeCell ref="B6:D6"/>
    <mergeCell ref="E6:G6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CE7C-E582-4E11-B004-B48534EBEF33}">
  <dimension ref="A1:I34"/>
  <sheetViews>
    <sheetView workbookViewId="0">
      <selection activeCell="E13" sqref="E13"/>
    </sheetView>
  </sheetViews>
  <sheetFormatPr defaultRowHeight="15" x14ac:dyDescent="0.25"/>
  <cols>
    <col min="1" max="1" width="44.7109375" customWidth="1"/>
    <col min="2" max="2" width="10.42578125" bestFit="1" customWidth="1"/>
    <col min="3" max="3" width="10.5703125" bestFit="1" customWidth="1"/>
    <col min="4" max="4" width="10.42578125" bestFit="1" customWidth="1"/>
    <col min="5" max="5" width="10.5703125" bestFit="1" customWidth="1"/>
    <col min="7" max="8" width="11.5703125" style="141" bestFit="1" customWidth="1"/>
    <col min="9" max="9" width="10.5703125" bestFit="1" customWidth="1"/>
  </cols>
  <sheetData>
    <row r="1" spans="1:9" x14ac:dyDescent="0.25">
      <c r="A1" s="222" t="s">
        <v>151</v>
      </c>
      <c r="B1" s="222"/>
      <c r="C1" s="222"/>
      <c r="D1" s="222"/>
      <c r="E1" s="222"/>
    </row>
    <row r="2" spans="1:9" x14ac:dyDescent="0.25">
      <c r="A2" s="222" t="s">
        <v>132</v>
      </c>
      <c r="B2" s="222"/>
      <c r="C2" s="222"/>
      <c r="D2" s="222"/>
      <c r="E2" s="222"/>
    </row>
    <row r="3" spans="1:9" x14ac:dyDescent="0.25">
      <c r="A3" s="222" t="s">
        <v>162</v>
      </c>
      <c r="B3" s="222"/>
      <c r="C3" s="222"/>
      <c r="D3" s="222"/>
      <c r="E3" s="222"/>
    </row>
    <row r="5" spans="1:9" x14ac:dyDescent="0.25">
      <c r="A5" s="228" t="s">
        <v>160</v>
      </c>
      <c r="B5" s="234"/>
      <c r="C5" s="234"/>
      <c r="D5" s="234"/>
      <c r="E5" s="229"/>
    </row>
    <row r="6" spans="1:9" x14ac:dyDescent="0.25">
      <c r="A6" s="200"/>
      <c r="B6" s="228">
        <v>2024</v>
      </c>
      <c r="C6" s="229"/>
      <c r="D6" s="228">
        <v>2023</v>
      </c>
      <c r="E6" s="229"/>
    </row>
    <row r="7" spans="1:9" x14ac:dyDescent="0.25">
      <c r="A7" s="241" t="s">
        <v>91</v>
      </c>
      <c r="B7" s="239" t="s">
        <v>165</v>
      </c>
      <c r="C7" s="243" t="s">
        <v>93</v>
      </c>
      <c r="D7" s="239" t="s">
        <v>165</v>
      </c>
      <c r="E7" s="243" t="s">
        <v>93</v>
      </c>
    </row>
    <row r="8" spans="1:9" x14ac:dyDescent="0.25">
      <c r="A8" s="242"/>
      <c r="B8" s="239"/>
      <c r="C8" s="243"/>
      <c r="D8" s="239"/>
      <c r="E8" s="243"/>
    </row>
    <row r="9" spans="1:9" ht="15.75" x14ac:dyDescent="0.25">
      <c r="A9" s="201" t="s">
        <v>188</v>
      </c>
      <c r="B9" s="160">
        <v>144.76676</v>
      </c>
      <c r="C9" s="160">
        <v>485.54608000000002</v>
      </c>
      <c r="D9" s="185">
        <v>298.32989000000003</v>
      </c>
      <c r="E9" s="202">
        <v>1009.51192</v>
      </c>
      <c r="F9" s="221"/>
    </row>
    <row r="10" spans="1:9" ht="15.75" x14ac:dyDescent="0.25">
      <c r="A10" s="203" t="s">
        <v>189</v>
      </c>
      <c r="B10" s="160">
        <v>0</v>
      </c>
      <c r="C10" s="160">
        <v>0</v>
      </c>
      <c r="D10" s="187">
        <v>310</v>
      </c>
      <c r="E10" s="204">
        <v>538.81978000000004</v>
      </c>
    </row>
    <row r="11" spans="1:9" ht="15.75" x14ac:dyDescent="0.25">
      <c r="A11" s="203" t="s">
        <v>190</v>
      </c>
      <c r="B11" s="160">
        <v>521.32399999999996</v>
      </c>
      <c r="C11" s="160">
        <v>301.35014000000001</v>
      </c>
      <c r="D11" s="187">
        <v>500.71199999999999</v>
      </c>
      <c r="E11" s="204">
        <v>289.35065000000003</v>
      </c>
    </row>
    <row r="12" spans="1:9" ht="15.75" x14ac:dyDescent="0.25">
      <c r="A12" s="205" t="s">
        <v>191</v>
      </c>
      <c r="B12" s="160">
        <v>63.764400000000002</v>
      </c>
      <c r="C12" s="160">
        <v>572.29764999999998</v>
      </c>
      <c r="D12" s="187">
        <v>28.503220000000002</v>
      </c>
      <c r="E12" s="204">
        <v>526.42061999999999</v>
      </c>
    </row>
    <row r="13" spans="1:9" ht="15.75" x14ac:dyDescent="0.25">
      <c r="A13" s="205" t="s">
        <v>192</v>
      </c>
      <c r="B13" s="160">
        <v>7.6194740000000003</v>
      </c>
      <c r="C13" s="160">
        <v>269.42174</v>
      </c>
      <c r="D13" s="187">
        <v>5.3360950000000003</v>
      </c>
      <c r="E13" s="204">
        <v>198.86851999999999</v>
      </c>
    </row>
    <row r="14" spans="1:9" ht="15.75" x14ac:dyDescent="0.25">
      <c r="A14" s="205" t="s">
        <v>193</v>
      </c>
      <c r="B14" s="160">
        <v>102</v>
      </c>
      <c r="C14" s="160">
        <v>139.23776000000001</v>
      </c>
      <c r="D14" s="187">
        <v>51</v>
      </c>
      <c r="E14" s="204">
        <v>63.904309999999995</v>
      </c>
    </row>
    <row r="15" spans="1:9" ht="15.75" x14ac:dyDescent="0.25">
      <c r="A15" s="206" t="s">
        <v>194</v>
      </c>
      <c r="B15" s="160">
        <v>1.7809999999999999</v>
      </c>
      <c r="C15" s="204">
        <v>15.214460000000001</v>
      </c>
      <c r="D15" s="160">
        <v>4.6530000000000005</v>
      </c>
      <c r="E15" s="204">
        <v>39.399739999999994</v>
      </c>
    </row>
    <row r="16" spans="1:9" x14ac:dyDescent="0.25">
      <c r="A16" s="207" t="s">
        <v>195</v>
      </c>
      <c r="B16" s="141">
        <v>0.64319999999999999</v>
      </c>
      <c r="C16" s="141">
        <v>5.9201800000000002</v>
      </c>
      <c r="D16" s="133">
        <v>2.6953100000000001</v>
      </c>
      <c r="E16" s="134">
        <v>17.875689999999999</v>
      </c>
      <c r="I16" s="70"/>
    </row>
    <row r="17" spans="1:9" x14ac:dyDescent="0.25">
      <c r="A17" s="207" t="s">
        <v>196</v>
      </c>
      <c r="B17" s="141">
        <v>1.1377999999999999</v>
      </c>
      <c r="C17" s="141">
        <v>9.2942800000000005</v>
      </c>
      <c r="D17" s="133">
        <v>1.9576900000000002</v>
      </c>
      <c r="E17" s="134">
        <v>21.524049999999999</v>
      </c>
    </row>
    <row r="18" spans="1:9" ht="15.75" x14ac:dyDescent="0.25">
      <c r="A18" s="208" t="s">
        <v>197</v>
      </c>
      <c r="B18" s="160">
        <v>57.320120000000003</v>
      </c>
      <c r="C18" s="204">
        <v>24.653849999999998</v>
      </c>
      <c r="D18" s="160">
        <v>7.2513579999999997</v>
      </c>
      <c r="E18" s="204">
        <v>95.667180000000002</v>
      </c>
      <c r="I18" s="141"/>
    </row>
    <row r="19" spans="1:9" x14ac:dyDescent="0.25">
      <c r="A19" s="207" t="s">
        <v>198</v>
      </c>
      <c r="B19" s="141">
        <v>0</v>
      </c>
      <c r="C19" s="141">
        <v>0</v>
      </c>
      <c r="D19" s="133">
        <v>3.8810530000000001</v>
      </c>
      <c r="E19" s="134">
        <v>52.03163</v>
      </c>
      <c r="I19" s="70"/>
    </row>
    <row r="20" spans="1:9" x14ac:dyDescent="0.25">
      <c r="A20" s="207" t="s">
        <v>199</v>
      </c>
      <c r="B20" s="141">
        <v>0</v>
      </c>
      <c r="C20" s="141">
        <v>0</v>
      </c>
      <c r="D20" s="133">
        <v>3.3703049999999997</v>
      </c>
      <c r="E20" s="134">
        <v>43.635550000000002</v>
      </c>
    </row>
    <row r="21" spans="1:9" x14ac:dyDescent="0.25">
      <c r="A21" s="207" t="s">
        <v>200</v>
      </c>
      <c r="B21" s="141">
        <v>57.320120000000003</v>
      </c>
      <c r="C21" s="141">
        <v>24.653849999999998</v>
      </c>
      <c r="D21" s="133">
        <v>0</v>
      </c>
      <c r="E21" s="134">
        <v>0</v>
      </c>
      <c r="I21" s="70"/>
    </row>
    <row r="22" spans="1:9" x14ac:dyDescent="0.25">
      <c r="A22" s="163" t="s">
        <v>201</v>
      </c>
      <c r="B22" s="141">
        <v>0</v>
      </c>
      <c r="C22" s="141">
        <v>0</v>
      </c>
      <c r="D22" s="133">
        <v>0</v>
      </c>
      <c r="E22" s="134">
        <v>0</v>
      </c>
      <c r="F22" s="139"/>
    </row>
    <row r="23" spans="1:9" x14ac:dyDescent="0.25">
      <c r="A23" s="207" t="s">
        <v>202</v>
      </c>
      <c r="B23" s="141">
        <v>0</v>
      </c>
      <c r="C23" s="141">
        <v>0</v>
      </c>
      <c r="D23" s="133">
        <v>0</v>
      </c>
      <c r="E23" s="134">
        <v>0</v>
      </c>
      <c r="I23" s="70"/>
    </row>
    <row r="24" spans="1:9" x14ac:dyDescent="0.25">
      <c r="A24" s="207" t="s">
        <v>203</v>
      </c>
      <c r="B24" s="133">
        <v>0</v>
      </c>
      <c r="C24" s="135">
        <v>0</v>
      </c>
      <c r="D24" s="133">
        <v>0</v>
      </c>
      <c r="E24" s="134">
        <v>0</v>
      </c>
    </row>
    <row r="25" spans="1:9" ht="15.75" x14ac:dyDescent="0.25">
      <c r="A25" s="209" t="s">
        <v>204</v>
      </c>
      <c r="B25" s="160">
        <v>621.11099999999999</v>
      </c>
      <c r="C25" s="160">
        <v>667.67953</v>
      </c>
      <c r="D25" s="187">
        <v>749.49599999999998</v>
      </c>
      <c r="E25" s="204">
        <v>827.46743000000004</v>
      </c>
      <c r="F25" s="221"/>
    </row>
    <row r="26" spans="1:9" ht="15.75" x14ac:dyDescent="0.25">
      <c r="A26" s="209" t="s">
        <v>205</v>
      </c>
      <c r="B26" s="160">
        <v>281.755</v>
      </c>
      <c r="C26" s="160">
        <v>893.36109999999996</v>
      </c>
      <c r="D26" s="160">
        <v>151.87</v>
      </c>
      <c r="E26" s="160">
        <v>435.86725999999999</v>
      </c>
      <c r="F26" s="221"/>
    </row>
    <row r="27" spans="1:9" ht="15.75" x14ac:dyDescent="0.25">
      <c r="A27" s="209" t="s">
        <v>206</v>
      </c>
      <c r="B27" s="160">
        <v>94.483850000000004</v>
      </c>
      <c r="C27" s="160">
        <v>1079.4633700000002</v>
      </c>
      <c r="D27" s="187">
        <v>180.792</v>
      </c>
      <c r="E27" s="204">
        <v>196.40096</v>
      </c>
      <c r="F27" s="221"/>
    </row>
    <row r="28" spans="1:9" ht="15.75" x14ac:dyDescent="0.25">
      <c r="A28" s="209" t="s">
        <v>207</v>
      </c>
      <c r="B28" s="160">
        <v>130.066</v>
      </c>
      <c r="C28" s="160">
        <v>337.50065000000001</v>
      </c>
      <c r="D28" s="187">
        <v>184.64500000000001</v>
      </c>
      <c r="E28" s="204">
        <v>460.98884000000004</v>
      </c>
      <c r="F28" s="221"/>
      <c r="I28" s="70"/>
    </row>
    <row r="29" spans="1:9" ht="15.75" x14ac:dyDescent="0.25">
      <c r="A29" s="209" t="s">
        <v>208</v>
      </c>
      <c r="B29" s="160"/>
      <c r="C29" s="160">
        <v>2475.8100999999988</v>
      </c>
      <c r="D29" s="187"/>
      <c r="E29" s="210">
        <v>1277.5932399999947</v>
      </c>
      <c r="I29" s="141"/>
    </row>
    <row r="30" spans="1:9" ht="15.75" x14ac:dyDescent="0.25">
      <c r="A30" s="211" t="s">
        <v>181</v>
      </c>
      <c r="B30" s="200"/>
      <c r="C30" s="212">
        <v>7261.5364299999992</v>
      </c>
      <c r="D30" s="200"/>
      <c r="E30" s="212">
        <v>5960.2604499999952</v>
      </c>
      <c r="F30" s="139"/>
      <c r="I30" s="141"/>
    </row>
    <row r="32" spans="1:9" x14ac:dyDescent="0.25">
      <c r="C32" s="70"/>
      <c r="H32" s="213"/>
      <c r="I32" s="70"/>
    </row>
    <row r="33" spans="3:9" x14ac:dyDescent="0.25">
      <c r="C33" s="70"/>
    </row>
    <row r="34" spans="3:9" x14ac:dyDescent="0.25">
      <c r="I34" s="141"/>
    </row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24E1-341C-41B4-95ED-2A9EF2CD94A1}">
  <dimension ref="A1:O33"/>
  <sheetViews>
    <sheetView zoomScaleNormal="100" workbookViewId="0">
      <selection activeCell="G8" sqref="G8"/>
    </sheetView>
  </sheetViews>
  <sheetFormatPr defaultRowHeight="15" x14ac:dyDescent="0.25"/>
  <cols>
    <col min="1" max="1" width="44.7109375" customWidth="1"/>
    <col min="2" max="2" width="10.5703125" bestFit="1" customWidth="1"/>
    <col min="3" max="3" width="11.28515625" bestFit="1" customWidth="1"/>
    <col min="4" max="4" width="10.5703125" bestFit="1" customWidth="1"/>
    <col min="5" max="5" width="11.28515625" bestFit="1" customWidth="1"/>
    <col min="6" max="6" width="10.28515625" bestFit="1" customWidth="1"/>
    <col min="7" max="7" width="13.28515625" bestFit="1" customWidth="1"/>
    <col min="8" max="8" width="14" bestFit="1" customWidth="1"/>
    <col min="9" max="10" width="16.85546875" bestFit="1" customWidth="1"/>
    <col min="11" max="11" width="11.5703125" bestFit="1" customWidth="1"/>
    <col min="13" max="14" width="13.28515625" bestFit="1" customWidth="1"/>
    <col min="15" max="15" width="11.5703125" bestFit="1" customWidth="1"/>
  </cols>
  <sheetData>
    <row r="1" spans="1:11" x14ac:dyDescent="0.25">
      <c r="A1" s="222" t="s">
        <v>151</v>
      </c>
      <c r="B1" s="222"/>
      <c r="C1" s="222"/>
      <c r="D1" s="222"/>
      <c r="E1" s="222"/>
    </row>
    <row r="2" spans="1:11" x14ac:dyDescent="0.25">
      <c r="A2" s="222" t="s">
        <v>132</v>
      </c>
      <c r="B2" s="222"/>
      <c r="C2" s="222"/>
      <c r="D2" s="222"/>
      <c r="E2" s="222"/>
    </row>
    <row r="3" spans="1:11" x14ac:dyDescent="0.25">
      <c r="A3" s="222" t="s">
        <v>209</v>
      </c>
      <c r="B3" s="222"/>
      <c r="C3" s="222"/>
      <c r="D3" s="222"/>
      <c r="E3" s="222"/>
    </row>
    <row r="5" spans="1:11" x14ac:dyDescent="0.25">
      <c r="A5" s="228" t="s">
        <v>161</v>
      </c>
      <c r="B5" s="234"/>
      <c r="C5" s="234"/>
      <c r="D5" s="234"/>
      <c r="E5" s="229"/>
    </row>
    <row r="6" spans="1:11" x14ac:dyDescent="0.25">
      <c r="A6" s="200"/>
      <c r="B6" s="228">
        <v>2024</v>
      </c>
      <c r="C6" s="229"/>
      <c r="D6" s="228">
        <v>2023</v>
      </c>
      <c r="E6" s="229"/>
    </row>
    <row r="7" spans="1:11" x14ac:dyDescent="0.25">
      <c r="A7" s="241" t="s">
        <v>91</v>
      </c>
      <c r="B7" s="239" t="s">
        <v>165</v>
      </c>
      <c r="C7" s="243" t="s">
        <v>93</v>
      </c>
      <c r="D7" s="239" t="s">
        <v>165</v>
      </c>
      <c r="E7" s="243" t="s">
        <v>93</v>
      </c>
    </row>
    <row r="8" spans="1:11" x14ac:dyDescent="0.25">
      <c r="A8" s="242"/>
      <c r="B8" s="239"/>
      <c r="C8" s="243"/>
      <c r="D8" s="239"/>
      <c r="E8" s="243"/>
    </row>
    <row r="9" spans="1:11" ht="15.75" x14ac:dyDescent="0.25">
      <c r="A9" s="201" t="s">
        <v>188</v>
      </c>
      <c r="B9" s="160">
        <v>2012.2035100000001</v>
      </c>
      <c r="C9" s="160">
        <v>7178.71983</v>
      </c>
      <c r="D9" s="185">
        <v>1948.0463099999999</v>
      </c>
      <c r="E9" s="202">
        <v>6778.3363399999998</v>
      </c>
      <c r="F9" s="70"/>
      <c r="G9" s="141"/>
      <c r="H9" s="141"/>
      <c r="I9" s="141"/>
      <c r="J9" s="141"/>
    </row>
    <row r="10" spans="1:11" ht="15.75" x14ac:dyDescent="0.25">
      <c r="A10" s="203" t="s">
        <v>189</v>
      </c>
      <c r="B10" s="160">
        <v>2402.5</v>
      </c>
      <c r="C10" s="160">
        <v>4279.4236600000004</v>
      </c>
      <c r="D10" s="187">
        <v>5013.0585999999994</v>
      </c>
      <c r="E10" s="204">
        <v>6528.7675499999996</v>
      </c>
      <c r="F10" s="70"/>
      <c r="G10" s="141"/>
      <c r="H10" s="141"/>
      <c r="I10" s="141"/>
      <c r="J10" s="141"/>
    </row>
    <row r="11" spans="1:11" ht="15.75" x14ac:dyDescent="0.25">
      <c r="A11" s="203" t="s">
        <v>190</v>
      </c>
      <c r="B11" s="160">
        <v>4755.6030000000001</v>
      </c>
      <c r="C11" s="160">
        <v>2749.7043799999997</v>
      </c>
      <c r="D11" s="187">
        <v>4901.0479999999998</v>
      </c>
      <c r="E11" s="204">
        <v>3018.88643</v>
      </c>
      <c r="F11" s="70"/>
      <c r="G11" s="141"/>
      <c r="H11" s="141"/>
      <c r="I11" s="141"/>
      <c r="J11" s="141"/>
    </row>
    <row r="12" spans="1:11" ht="15.75" x14ac:dyDescent="0.25">
      <c r="A12" s="205" t="s">
        <v>191</v>
      </c>
      <c r="B12" s="214">
        <v>286.71251000000001</v>
      </c>
      <c r="C12" s="160">
        <v>3513.9583399999997</v>
      </c>
      <c r="D12" s="215">
        <v>182.60464999999999</v>
      </c>
      <c r="E12" s="204">
        <v>2502.8064300000001</v>
      </c>
      <c r="F12" s="70"/>
      <c r="G12" s="141"/>
      <c r="H12" s="141"/>
      <c r="I12" s="141"/>
      <c r="J12" s="141"/>
    </row>
    <row r="13" spans="1:11" ht="15.75" x14ac:dyDescent="0.25">
      <c r="A13" s="205" t="s">
        <v>192</v>
      </c>
      <c r="B13" s="160">
        <v>51.789525999999995</v>
      </c>
      <c r="C13" s="160">
        <v>1780.0282500000001</v>
      </c>
      <c r="D13" s="187">
        <v>59.261749999999999</v>
      </c>
      <c r="E13" s="204">
        <v>2267.0865099999996</v>
      </c>
      <c r="F13" s="70"/>
      <c r="G13" s="141"/>
      <c r="H13" s="141"/>
      <c r="I13" s="141"/>
      <c r="J13" s="141"/>
    </row>
    <row r="14" spans="1:11" ht="15.75" x14ac:dyDescent="0.25">
      <c r="A14" s="205" t="s">
        <v>193</v>
      </c>
      <c r="B14" s="160">
        <v>2034.55</v>
      </c>
      <c r="C14" s="160">
        <v>2750.48018</v>
      </c>
      <c r="D14" s="187">
        <v>1721.28</v>
      </c>
      <c r="E14" s="204">
        <v>2141.0069100000001</v>
      </c>
      <c r="F14" s="70"/>
      <c r="G14" s="141"/>
      <c r="H14" s="141"/>
      <c r="I14" s="141"/>
      <c r="J14" s="141"/>
    </row>
    <row r="15" spans="1:11" ht="15.75" x14ac:dyDescent="0.25">
      <c r="A15" s="206" t="s">
        <v>194</v>
      </c>
      <c r="B15" s="160">
        <v>51.674009999999996</v>
      </c>
      <c r="C15" s="204">
        <v>489.73610000000002</v>
      </c>
      <c r="D15" s="160">
        <v>69.623549999999994</v>
      </c>
      <c r="E15" s="204">
        <v>737.39682000000005</v>
      </c>
      <c r="F15" s="70"/>
    </row>
    <row r="16" spans="1:11" x14ac:dyDescent="0.25">
      <c r="A16" s="207" t="s">
        <v>195</v>
      </c>
      <c r="B16" s="141">
        <v>15.707660000000001</v>
      </c>
      <c r="C16" s="141">
        <v>116.45528</v>
      </c>
      <c r="D16" s="133">
        <v>26.248669999999997</v>
      </c>
      <c r="E16" s="134">
        <v>178.53851</v>
      </c>
      <c r="F16" s="70"/>
      <c r="G16" s="141"/>
      <c r="H16" s="141"/>
      <c r="I16" s="141"/>
      <c r="J16" s="141"/>
      <c r="K16" s="70"/>
    </row>
    <row r="17" spans="1:15" x14ac:dyDescent="0.25">
      <c r="A17" s="207" t="s">
        <v>196</v>
      </c>
      <c r="B17" s="141">
        <v>35.966349999999998</v>
      </c>
      <c r="C17" s="141">
        <v>373.28082000000001</v>
      </c>
      <c r="D17" s="133">
        <v>43.374879999999997</v>
      </c>
      <c r="E17" s="134">
        <v>558.85831000000007</v>
      </c>
      <c r="F17" s="70"/>
      <c r="G17" s="141"/>
      <c r="H17" s="141"/>
      <c r="I17" s="141"/>
      <c r="J17" s="141"/>
    </row>
    <row r="18" spans="1:15" ht="15.75" x14ac:dyDescent="0.25">
      <c r="A18" s="208" t="s">
        <v>197</v>
      </c>
      <c r="B18" s="160">
        <v>1874.948991</v>
      </c>
      <c r="C18" s="204">
        <v>4804.3905500000001</v>
      </c>
      <c r="D18" s="160">
        <v>897.03439700000001</v>
      </c>
      <c r="E18" s="204">
        <v>4480.7196100000001</v>
      </c>
      <c r="F18" s="70"/>
      <c r="I18" s="70"/>
      <c r="J18" s="70"/>
      <c r="K18" s="70"/>
    </row>
    <row r="19" spans="1:15" x14ac:dyDescent="0.25">
      <c r="A19" s="207" t="s">
        <v>198</v>
      </c>
      <c r="B19" s="15">
        <v>70.820999999999998</v>
      </c>
      <c r="C19" s="15">
        <v>968.58645999999999</v>
      </c>
      <c r="D19" s="137">
        <v>55.673625999999999</v>
      </c>
      <c r="E19" s="138">
        <v>728.61333999999999</v>
      </c>
      <c r="F19" s="70"/>
      <c r="G19" s="141"/>
      <c r="H19" s="141"/>
      <c r="I19" s="141"/>
      <c r="J19" s="141"/>
      <c r="K19" s="70"/>
    </row>
    <row r="20" spans="1:15" x14ac:dyDescent="0.25">
      <c r="A20" s="207" t="s">
        <v>199</v>
      </c>
      <c r="B20" s="141">
        <v>30.112210999999999</v>
      </c>
      <c r="C20" s="141">
        <v>407.65463</v>
      </c>
      <c r="D20" s="133">
        <v>30.983170999999999</v>
      </c>
      <c r="E20" s="134">
        <v>363.87859999999995</v>
      </c>
      <c r="F20" s="70"/>
      <c r="G20" s="141"/>
      <c r="H20" s="141"/>
      <c r="I20" s="141"/>
      <c r="J20" s="141"/>
    </row>
    <row r="21" spans="1:15" x14ac:dyDescent="0.25">
      <c r="A21" s="207" t="s">
        <v>200</v>
      </c>
      <c r="B21" s="141">
        <v>1547.6432399999999</v>
      </c>
      <c r="C21" s="141">
        <v>665.65395000000001</v>
      </c>
      <c r="D21" s="133">
        <v>456.23680000000002</v>
      </c>
      <c r="E21" s="134">
        <v>252.85933</v>
      </c>
      <c r="F21" s="70"/>
      <c r="G21" s="141"/>
      <c r="H21" s="141"/>
      <c r="I21" s="141"/>
      <c r="J21" s="141"/>
      <c r="K21" s="70"/>
    </row>
    <row r="22" spans="1:15" x14ac:dyDescent="0.25">
      <c r="A22" s="163" t="s">
        <v>201</v>
      </c>
      <c r="B22" s="141">
        <v>213.74331000000001</v>
      </c>
      <c r="C22" s="141">
        <v>2018.9390800000001</v>
      </c>
      <c r="D22" s="133">
        <v>200.0985</v>
      </c>
      <c r="E22" s="134">
        <v>2817.11276</v>
      </c>
      <c r="F22" s="70"/>
      <c r="G22" s="141"/>
      <c r="H22" s="141"/>
      <c r="I22" s="141"/>
      <c r="J22" s="141"/>
      <c r="K22" s="70"/>
    </row>
    <row r="23" spans="1:15" x14ac:dyDescent="0.25">
      <c r="A23" s="207" t="s">
        <v>202</v>
      </c>
      <c r="B23" s="141">
        <v>12.62923</v>
      </c>
      <c r="C23" s="141">
        <v>743.55643000000009</v>
      </c>
      <c r="D23" s="133">
        <v>2.8530000000000002</v>
      </c>
      <c r="E23" s="134">
        <v>140.51113000000001</v>
      </c>
      <c r="F23" s="70"/>
      <c r="G23" s="141"/>
      <c r="H23" s="141"/>
      <c r="I23" s="141"/>
      <c r="J23" s="141"/>
    </row>
    <row r="24" spans="1:15" x14ac:dyDescent="0.25">
      <c r="A24" s="207" t="s">
        <v>203</v>
      </c>
      <c r="B24" s="135">
        <v>0</v>
      </c>
      <c r="C24" s="135">
        <v>0</v>
      </c>
      <c r="D24" s="133">
        <v>151.18929999999997</v>
      </c>
      <c r="E24" s="134">
        <v>177.74445</v>
      </c>
      <c r="F24" s="70"/>
      <c r="I24" s="141"/>
      <c r="J24" s="141"/>
    </row>
    <row r="25" spans="1:15" ht="15.75" x14ac:dyDescent="0.25">
      <c r="A25" s="209" t="s">
        <v>204</v>
      </c>
      <c r="B25" s="160">
        <v>6869.1256700000004</v>
      </c>
      <c r="C25" s="160">
        <v>7202.2616200000002</v>
      </c>
      <c r="D25" s="187">
        <v>5862.8407200000001</v>
      </c>
      <c r="E25" s="204">
        <v>6469.6122699999996</v>
      </c>
      <c r="F25" s="70"/>
      <c r="I25" s="70"/>
      <c r="J25" s="70"/>
    </row>
    <row r="26" spans="1:15" ht="15.75" x14ac:dyDescent="0.25">
      <c r="A26" s="209" t="s">
        <v>205</v>
      </c>
      <c r="B26" s="160">
        <v>3302.0369999999998</v>
      </c>
      <c r="C26" s="160">
        <v>9521.9779899999994</v>
      </c>
      <c r="D26" s="187">
        <v>2340.6779999999999</v>
      </c>
      <c r="E26" s="204">
        <v>6281.2903230000002</v>
      </c>
      <c r="F26" s="70"/>
      <c r="I26" s="70"/>
      <c r="J26" s="70"/>
    </row>
    <row r="27" spans="1:15" ht="15.75" x14ac:dyDescent="0.25">
      <c r="A27" s="209" t="s">
        <v>206</v>
      </c>
      <c r="B27" s="160">
        <v>1416.4906699999999</v>
      </c>
      <c r="C27" s="160">
        <v>7798.3252999999995</v>
      </c>
      <c r="D27" s="187">
        <v>1973.57096</v>
      </c>
      <c r="E27" s="204">
        <v>4333.6378800000002</v>
      </c>
      <c r="F27" s="70"/>
    </row>
    <row r="28" spans="1:15" ht="15.75" x14ac:dyDescent="0.25">
      <c r="A28" s="209" t="s">
        <v>207</v>
      </c>
      <c r="B28" s="160">
        <v>1462.0260000000001</v>
      </c>
      <c r="C28" s="160">
        <v>3579.4552100000001</v>
      </c>
      <c r="D28" s="187">
        <v>1481.4549999999999</v>
      </c>
      <c r="E28" s="204">
        <v>3614.1183999999998</v>
      </c>
      <c r="F28" s="70"/>
      <c r="I28" s="57"/>
      <c r="J28" s="57"/>
      <c r="K28" s="70"/>
      <c r="M28" s="141"/>
      <c r="N28" s="141"/>
      <c r="O28" s="141"/>
    </row>
    <row r="29" spans="1:15" ht="15.75" x14ac:dyDescent="0.25">
      <c r="A29" s="216" t="s">
        <v>208</v>
      </c>
      <c r="B29" s="217"/>
      <c r="C29" s="167">
        <v>19248.619590000075</v>
      </c>
      <c r="D29" s="217"/>
      <c r="E29" s="210">
        <v>16518.220632000011</v>
      </c>
      <c r="F29" s="70"/>
      <c r="I29" s="70"/>
      <c r="K29" s="70"/>
      <c r="M29" s="141"/>
      <c r="N29" s="141"/>
      <c r="O29" s="141"/>
    </row>
    <row r="30" spans="1:15" ht="15.75" x14ac:dyDescent="0.25">
      <c r="A30" s="211" t="s">
        <v>181</v>
      </c>
      <c r="B30" s="218"/>
      <c r="C30" s="158">
        <v>74897.081000000064</v>
      </c>
      <c r="D30" s="218"/>
      <c r="E30" s="219">
        <v>65671.886105000012</v>
      </c>
      <c r="F30" s="70"/>
      <c r="I30" s="70"/>
      <c r="J30" s="70"/>
      <c r="K30" s="70"/>
      <c r="M30" s="141"/>
      <c r="N30" s="141"/>
      <c r="O30" s="141"/>
    </row>
    <row r="31" spans="1:15" x14ac:dyDescent="0.25">
      <c r="I31" s="70"/>
      <c r="J31" s="70"/>
      <c r="K31" s="70"/>
    </row>
    <row r="32" spans="1:15" x14ac:dyDescent="0.25">
      <c r="I32" s="70"/>
      <c r="J32" s="70"/>
      <c r="K32" s="70"/>
    </row>
    <row r="33" ht="15.75" customHeight="1" x14ac:dyDescent="0.25"/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zoomScaleNormal="100" workbookViewId="0">
      <selection activeCell="C18" sqref="C18"/>
    </sheetView>
  </sheetViews>
  <sheetFormatPr defaultRowHeight="15" x14ac:dyDescent="0.25"/>
  <cols>
    <col min="1" max="1" width="26.85546875" customWidth="1"/>
    <col min="2" max="2" width="13.28515625" bestFit="1" customWidth="1"/>
    <col min="3" max="3" width="9.5703125" bestFit="1" customWidth="1"/>
    <col min="4" max="4" width="12.140625" bestFit="1" customWidth="1"/>
    <col min="5" max="5" width="9.5703125" bestFit="1" customWidth="1"/>
    <col min="6" max="6" width="10.5703125" bestFit="1" customWidth="1"/>
    <col min="7" max="7" width="9.5703125" bestFit="1" customWidth="1"/>
    <col min="8" max="8" width="12.140625" bestFit="1" customWidth="1"/>
    <col min="9" max="9" width="10" bestFit="1" customWidth="1"/>
  </cols>
  <sheetData>
    <row r="1" spans="1:9" x14ac:dyDescent="0.25">
      <c r="A1" s="222" t="s">
        <v>108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2" t="s">
        <v>116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25">
      <c r="A3" s="222" t="s">
        <v>162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6"/>
      <c r="B4" s="6"/>
      <c r="C4" s="6"/>
      <c r="D4" s="6"/>
      <c r="E4" s="6"/>
      <c r="F4" s="6"/>
      <c r="G4" s="6"/>
      <c r="H4" s="6"/>
      <c r="I4" s="12" t="s">
        <v>147</v>
      </c>
    </row>
    <row r="5" spans="1:9" x14ac:dyDescent="0.25">
      <c r="A5" s="237" t="s">
        <v>29</v>
      </c>
      <c r="B5" s="224" t="s">
        <v>62</v>
      </c>
      <c r="C5" s="225"/>
      <c r="D5" s="228" t="s">
        <v>61</v>
      </c>
      <c r="E5" s="234"/>
      <c r="F5" s="234"/>
      <c r="G5" s="234"/>
      <c r="H5" s="234"/>
      <c r="I5" s="229"/>
    </row>
    <row r="6" spans="1:9" x14ac:dyDescent="0.25">
      <c r="A6" s="238"/>
      <c r="B6" s="226"/>
      <c r="C6" s="227"/>
      <c r="D6" s="230" t="s">
        <v>16</v>
      </c>
      <c r="E6" s="235"/>
      <c r="F6" s="230" t="s">
        <v>17</v>
      </c>
      <c r="G6" s="235"/>
      <c r="H6" s="230" t="s">
        <v>18</v>
      </c>
      <c r="I6" s="235"/>
    </row>
    <row r="7" spans="1:9" x14ac:dyDescent="0.25">
      <c r="A7" s="17"/>
      <c r="B7" s="99">
        <v>45566</v>
      </c>
      <c r="C7" s="100">
        <v>45200</v>
      </c>
      <c r="D7" s="99">
        <v>45566</v>
      </c>
      <c r="E7" s="100">
        <v>45200</v>
      </c>
      <c r="F7" s="99">
        <v>45566</v>
      </c>
      <c r="G7" s="100">
        <v>45200</v>
      </c>
      <c r="H7" s="99">
        <v>45566</v>
      </c>
      <c r="I7" s="100">
        <v>45200</v>
      </c>
    </row>
    <row r="8" spans="1:9" x14ac:dyDescent="0.25">
      <c r="A8" s="20" t="s">
        <v>119</v>
      </c>
      <c r="B8" s="42">
        <v>136.28191000000001</v>
      </c>
      <c r="C8" s="41">
        <v>387.61293999999998</v>
      </c>
      <c r="D8" s="42">
        <v>0</v>
      </c>
      <c r="E8" s="41">
        <v>0.60524999999999995</v>
      </c>
      <c r="F8" s="42">
        <v>26.20993</v>
      </c>
      <c r="G8" s="41">
        <v>0</v>
      </c>
      <c r="H8" s="42">
        <v>26.20993</v>
      </c>
      <c r="I8" s="41">
        <v>0.60524999999999995</v>
      </c>
    </row>
    <row r="9" spans="1:9" x14ac:dyDescent="0.25">
      <c r="A9" s="20" t="s">
        <v>120</v>
      </c>
      <c r="B9" s="42">
        <v>1344.3056200000001</v>
      </c>
      <c r="C9" s="41">
        <v>944.90475000000004</v>
      </c>
      <c r="D9" s="42">
        <v>0</v>
      </c>
      <c r="E9" s="41">
        <v>0</v>
      </c>
      <c r="F9" s="42">
        <v>0</v>
      </c>
      <c r="G9" s="41">
        <v>0</v>
      </c>
      <c r="H9" s="42">
        <v>0</v>
      </c>
      <c r="I9" s="41">
        <v>0</v>
      </c>
    </row>
    <row r="10" spans="1:9" x14ac:dyDescent="0.25">
      <c r="A10" s="20" t="s">
        <v>121</v>
      </c>
      <c r="B10" s="42">
        <v>3874.7345800000003</v>
      </c>
      <c r="C10" s="41">
        <v>1622.9210399999999</v>
      </c>
      <c r="D10" s="42">
        <v>0</v>
      </c>
      <c r="E10" s="41">
        <v>0</v>
      </c>
      <c r="F10" s="42">
        <v>71.760000000000005</v>
      </c>
      <c r="G10" s="41">
        <v>20</v>
      </c>
      <c r="H10" s="42">
        <v>71.760000000000005</v>
      </c>
      <c r="I10" s="41">
        <v>20</v>
      </c>
    </row>
    <row r="11" spans="1:9" x14ac:dyDescent="0.25">
      <c r="A11" s="20" t="s">
        <v>122</v>
      </c>
      <c r="B11" s="42">
        <v>1048.4186099999999</v>
      </c>
      <c r="C11" s="41">
        <v>241.25843</v>
      </c>
      <c r="D11" s="42">
        <v>0</v>
      </c>
      <c r="E11" s="41">
        <v>0</v>
      </c>
      <c r="F11" s="42">
        <v>0</v>
      </c>
      <c r="G11" s="41">
        <v>0</v>
      </c>
      <c r="H11" s="42">
        <v>0</v>
      </c>
      <c r="I11" s="41">
        <v>0</v>
      </c>
    </row>
    <row r="12" spans="1:9" x14ac:dyDescent="0.25">
      <c r="A12" s="20" t="s">
        <v>100</v>
      </c>
      <c r="B12" s="42">
        <v>3458.1450099999997</v>
      </c>
      <c r="C12" s="41">
        <v>956.40856000000008</v>
      </c>
      <c r="D12" s="42">
        <v>983.02778999999998</v>
      </c>
      <c r="E12" s="41">
        <v>923.68538999999998</v>
      </c>
      <c r="F12" s="42">
        <v>2.0175000000000001</v>
      </c>
      <c r="G12" s="41">
        <v>1.026</v>
      </c>
      <c r="H12" s="42">
        <v>985.04529000000002</v>
      </c>
      <c r="I12" s="41">
        <v>924.71138999999994</v>
      </c>
    </row>
    <row r="13" spans="1:9" x14ac:dyDescent="0.25">
      <c r="A13" s="20" t="s">
        <v>123</v>
      </c>
      <c r="B13" s="42">
        <v>3419.06871</v>
      </c>
      <c r="C13" s="41">
        <v>769.38118000000009</v>
      </c>
      <c r="D13" s="42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9" x14ac:dyDescent="0.25">
      <c r="A14" s="20" t="s">
        <v>94</v>
      </c>
      <c r="B14" s="42">
        <v>23731.775379999999</v>
      </c>
      <c r="C14" s="41">
        <v>17840.78469</v>
      </c>
      <c r="D14" s="42">
        <v>1078.5020900000002</v>
      </c>
      <c r="E14" s="41">
        <v>2832.0325600000001</v>
      </c>
      <c r="F14" s="42">
        <v>107.97916000000001</v>
      </c>
      <c r="G14" s="41">
        <v>137.13467</v>
      </c>
      <c r="H14" s="42">
        <v>1186.4812500000003</v>
      </c>
      <c r="I14" s="41">
        <v>2969.16723</v>
      </c>
    </row>
    <row r="15" spans="1:9" x14ac:dyDescent="0.25">
      <c r="A15" s="20" t="s">
        <v>96</v>
      </c>
      <c r="B15" s="42">
        <v>1085.0381100000002</v>
      </c>
      <c r="C15" s="41">
        <v>1185.9160400000001</v>
      </c>
      <c r="D15" s="42">
        <v>0</v>
      </c>
      <c r="E15" s="41">
        <v>0</v>
      </c>
      <c r="F15" s="42">
        <v>2799.28125</v>
      </c>
      <c r="G15" s="41">
        <v>2451.2624999999998</v>
      </c>
      <c r="H15" s="42">
        <v>2799.28125</v>
      </c>
      <c r="I15" s="41">
        <v>2451.2624999999998</v>
      </c>
    </row>
    <row r="16" spans="1:9" x14ac:dyDescent="0.25">
      <c r="A16" s="20" t="s">
        <v>95</v>
      </c>
      <c r="B16" s="42">
        <v>2005.6933200000001</v>
      </c>
      <c r="C16" s="41">
        <v>1780.62717</v>
      </c>
      <c r="D16" s="42">
        <v>0</v>
      </c>
      <c r="E16" s="41">
        <v>0</v>
      </c>
      <c r="F16" s="42">
        <v>0</v>
      </c>
      <c r="G16" s="41">
        <v>2.6917499999999999</v>
      </c>
      <c r="H16" s="42">
        <v>0</v>
      </c>
      <c r="I16" s="41">
        <v>2.6917499999999999</v>
      </c>
    </row>
    <row r="17" spans="1:9" x14ac:dyDescent="0.25">
      <c r="A17" s="20" t="s">
        <v>97</v>
      </c>
      <c r="B17" s="42">
        <v>1471.3900800000001</v>
      </c>
      <c r="C17" s="41">
        <v>1260.5690099999999</v>
      </c>
      <c r="D17" s="42">
        <v>61.574100000000001</v>
      </c>
      <c r="E17" s="41">
        <v>284.28591999999998</v>
      </c>
      <c r="F17" s="42">
        <v>0</v>
      </c>
      <c r="G17" s="41">
        <v>0</v>
      </c>
      <c r="H17" s="42">
        <v>61.574100000000001</v>
      </c>
      <c r="I17" s="41">
        <v>284.28591999999998</v>
      </c>
    </row>
    <row r="18" spans="1:9" x14ac:dyDescent="0.25">
      <c r="A18" s="20" t="s">
        <v>124</v>
      </c>
      <c r="B18" s="42">
        <v>3212.2056899999998</v>
      </c>
      <c r="C18" s="41">
        <v>1718.3251499999999</v>
      </c>
      <c r="D18" s="42">
        <v>0</v>
      </c>
      <c r="E18" s="41">
        <v>0</v>
      </c>
      <c r="F18" s="42">
        <v>0</v>
      </c>
      <c r="G18" s="41">
        <v>0</v>
      </c>
      <c r="H18" s="42">
        <v>0</v>
      </c>
      <c r="I18" s="41">
        <v>0</v>
      </c>
    </row>
    <row r="19" spans="1:9" x14ac:dyDescent="0.25">
      <c r="A19" s="20" t="s">
        <v>125</v>
      </c>
      <c r="B19" s="42">
        <v>0</v>
      </c>
      <c r="C19" s="41">
        <v>0</v>
      </c>
      <c r="D19" s="42">
        <v>0</v>
      </c>
      <c r="E19" s="41">
        <v>0</v>
      </c>
      <c r="F19" s="42">
        <v>0</v>
      </c>
      <c r="G19" s="41">
        <v>0</v>
      </c>
      <c r="H19" s="42">
        <v>0</v>
      </c>
      <c r="I19" s="41">
        <v>0</v>
      </c>
    </row>
    <row r="20" spans="1:9" x14ac:dyDescent="0.25">
      <c r="A20" s="20" t="s">
        <v>101</v>
      </c>
      <c r="B20" s="42">
        <v>1091.51918</v>
      </c>
      <c r="C20" s="41">
        <v>650.68656999999996</v>
      </c>
      <c r="D20" s="42">
        <v>0</v>
      </c>
      <c r="E20" s="41">
        <v>0</v>
      </c>
      <c r="F20" s="42">
        <v>0</v>
      </c>
      <c r="G20" s="41">
        <v>0</v>
      </c>
      <c r="H20" s="42">
        <v>0</v>
      </c>
      <c r="I20" s="41">
        <v>0</v>
      </c>
    </row>
    <row r="21" spans="1:9" x14ac:dyDescent="0.25">
      <c r="A21" s="20" t="s">
        <v>98</v>
      </c>
      <c r="B21" s="42">
        <v>2611.22489</v>
      </c>
      <c r="C21" s="41">
        <v>2345.47397</v>
      </c>
      <c r="D21" s="42">
        <v>24.653849999999998</v>
      </c>
      <c r="E21" s="41">
        <v>0</v>
      </c>
      <c r="F21" s="42">
        <v>0</v>
      </c>
      <c r="G21" s="41">
        <v>0</v>
      </c>
      <c r="H21" s="42">
        <v>24.653849999999998</v>
      </c>
      <c r="I21" s="41">
        <v>0</v>
      </c>
    </row>
    <row r="22" spans="1:9" x14ac:dyDescent="0.25">
      <c r="A22" s="20" t="s">
        <v>126</v>
      </c>
      <c r="B22" s="42">
        <v>957.73973000000001</v>
      </c>
      <c r="C22" s="41">
        <v>20.503709999999998</v>
      </c>
      <c r="D22" s="42">
        <v>0</v>
      </c>
      <c r="E22" s="41">
        <v>0</v>
      </c>
      <c r="F22" s="42">
        <v>5.3586800000000006</v>
      </c>
      <c r="G22" s="41">
        <v>0</v>
      </c>
      <c r="H22" s="42">
        <v>5.3586800000000006</v>
      </c>
      <c r="I22" s="41">
        <v>0</v>
      </c>
    </row>
    <row r="23" spans="1:9" x14ac:dyDescent="0.25">
      <c r="A23" s="20" t="s">
        <v>99</v>
      </c>
      <c r="B23" s="42">
        <v>3738.0853700000002</v>
      </c>
      <c r="C23" s="41">
        <v>2789.12682</v>
      </c>
      <c r="D23" s="42">
        <v>39.3245</v>
      </c>
      <c r="E23" s="41">
        <v>19.087790000000002</v>
      </c>
      <c r="F23" s="42">
        <v>0</v>
      </c>
      <c r="G23" s="41">
        <v>0</v>
      </c>
      <c r="H23" s="42">
        <v>39.3245</v>
      </c>
      <c r="I23" s="41">
        <v>19.087790000000002</v>
      </c>
    </row>
    <row r="24" spans="1:9" x14ac:dyDescent="0.25">
      <c r="A24" s="20" t="s">
        <v>127</v>
      </c>
      <c r="B24" s="42">
        <v>698.40112999999997</v>
      </c>
      <c r="C24" s="41">
        <v>1416.4850200000001</v>
      </c>
      <c r="D24" s="42">
        <v>0</v>
      </c>
      <c r="E24" s="41">
        <v>0</v>
      </c>
      <c r="F24" s="42">
        <v>0</v>
      </c>
      <c r="G24" s="41">
        <v>0</v>
      </c>
      <c r="H24" s="42">
        <v>0</v>
      </c>
      <c r="I24" s="41">
        <v>0</v>
      </c>
    </row>
    <row r="25" spans="1:9" x14ac:dyDescent="0.25">
      <c r="A25" s="20" t="s">
        <v>102</v>
      </c>
      <c r="B25" s="42">
        <v>658.04890999999998</v>
      </c>
      <c r="C25" s="41">
        <v>2167.8807400000001</v>
      </c>
      <c r="D25" s="42">
        <v>1080.55403</v>
      </c>
      <c r="E25" s="41">
        <v>868.51738</v>
      </c>
      <c r="F25" s="42">
        <v>0</v>
      </c>
      <c r="G25" s="41">
        <v>0</v>
      </c>
      <c r="H25" s="42">
        <v>1080.55403</v>
      </c>
      <c r="I25" s="41">
        <v>868.51738</v>
      </c>
    </row>
    <row r="26" spans="1:9" x14ac:dyDescent="0.25">
      <c r="A26" s="20" t="s">
        <v>128</v>
      </c>
      <c r="B26" s="42">
        <v>345.67834999999997</v>
      </c>
      <c r="C26" s="41">
        <v>0</v>
      </c>
      <c r="D26" s="42">
        <v>120.029342</v>
      </c>
      <c r="E26" s="41">
        <v>0</v>
      </c>
      <c r="F26" s="42">
        <v>14.78285</v>
      </c>
      <c r="G26" s="41">
        <v>0</v>
      </c>
      <c r="H26" s="42">
        <v>134.81219200000001</v>
      </c>
      <c r="I26" s="41">
        <v>0</v>
      </c>
    </row>
    <row r="27" spans="1:9" x14ac:dyDescent="0.25">
      <c r="A27" s="21" t="s">
        <v>129</v>
      </c>
      <c r="B27" s="61">
        <v>1522.8154199999999</v>
      </c>
      <c r="C27" s="101">
        <v>798.14589000000001</v>
      </c>
      <c r="D27" s="61">
        <v>0</v>
      </c>
      <c r="E27" s="101">
        <v>0</v>
      </c>
      <c r="F27" s="61">
        <v>0</v>
      </c>
      <c r="G27" s="101">
        <v>0</v>
      </c>
      <c r="H27" s="61">
        <v>0</v>
      </c>
      <c r="I27" s="101">
        <v>0</v>
      </c>
    </row>
    <row r="28" spans="1:9" x14ac:dyDescent="0.25">
      <c r="A28" s="1" t="s">
        <v>85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22" t="s">
        <v>133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104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146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6"/>
      <c r="B4" s="6"/>
      <c r="C4" s="6"/>
      <c r="D4" s="6"/>
      <c r="E4" s="6"/>
      <c r="F4" s="6"/>
      <c r="G4" s="6"/>
      <c r="H4" s="6"/>
      <c r="K4" s="22" t="s">
        <v>65</v>
      </c>
    </row>
    <row r="5" spans="1:11" x14ac:dyDescent="0.25">
      <c r="A5" s="237" t="s">
        <v>14</v>
      </c>
      <c r="B5" s="224" t="s">
        <v>62</v>
      </c>
      <c r="C5" s="225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38"/>
      <c r="B6" s="232"/>
      <c r="C6" s="244"/>
      <c r="D6" s="223" t="s">
        <v>16</v>
      </c>
      <c r="E6" s="223"/>
      <c r="F6" s="223" t="s">
        <v>17</v>
      </c>
      <c r="G6" s="223"/>
      <c r="H6" s="234" t="s">
        <v>18</v>
      </c>
      <c r="I6" s="229"/>
      <c r="J6" s="232"/>
      <c r="K6" s="233"/>
    </row>
    <row r="7" spans="1:11" x14ac:dyDescent="0.25">
      <c r="A7" s="23"/>
      <c r="B7" s="8" t="s">
        <v>144</v>
      </c>
      <c r="C7" s="8" t="s">
        <v>144</v>
      </c>
      <c r="D7" s="24" t="s">
        <v>144</v>
      </c>
      <c r="E7" s="25" t="s">
        <v>144</v>
      </c>
      <c r="F7" s="8" t="s">
        <v>144</v>
      </c>
      <c r="G7" s="25" t="s">
        <v>144</v>
      </c>
      <c r="H7" s="8" t="s">
        <v>144</v>
      </c>
      <c r="I7" s="25" t="s">
        <v>144</v>
      </c>
      <c r="J7" s="8" t="s">
        <v>144</v>
      </c>
      <c r="K7" s="25" t="s">
        <v>144</v>
      </c>
    </row>
    <row r="8" spans="1:11" x14ac:dyDescent="0.25">
      <c r="A8" s="26"/>
      <c r="B8" s="27">
        <v>2014</v>
      </c>
      <c r="C8" s="28">
        <v>2013</v>
      </c>
      <c r="D8" s="27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2">
        <f>SUM('[1]Import by SITC 2014'!B4:C4)/1000</f>
        <v>29274.383439999998</v>
      </c>
      <c r="C9" s="56">
        <f>SUM('[2]Import by SITC 2013'!B4:C4)/1000</f>
        <v>31359.497090000001</v>
      </c>
      <c r="D9" s="42">
        <f>SUM('[1]Exports by SITC 2014'!B4:C4)/1000</f>
        <v>63102.2765</v>
      </c>
      <c r="E9" s="45">
        <f>SUM('[2]Exports by SITC 2013'!B4:C4)/1000</f>
        <v>78571.425979999985</v>
      </c>
      <c r="F9" s="57">
        <f>SUM('[1]Re-Exports by SITC 2014'!B4:C4)/1000</f>
        <v>239.53916000000001</v>
      </c>
      <c r="G9" s="45">
        <f>SUM('[2]Re-Exports by SITC 2013'!B4:C4)/1000</f>
        <v>131.62976999999998</v>
      </c>
      <c r="H9" s="57">
        <f>D9+F9</f>
        <v>63341.81566</v>
      </c>
      <c r="I9" s="45">
        <f>G9+E9</f>
        <v>78703.055749999985</v>
      </c>
      <c r="J9" s="44">
        <f>H9-B9</f>
        <v>34067.432220000002</v>
      </c>
      <c r="K9" s="45">
        <f>I9-C9</f>
        <v>47343.558659999981</v>
      </c>
    </row>
    <row r="10" spans="1:11" x14ac:dyDescent="0.25">
      <c r="A10" s="30" t="s">
        <v>1</v>
      </c>
      <c r="B10" s="42">
        <f>SUM('[1]Import by SITC 2014'!B5:C5)/1000</f>
        <v>6886.8480099999997</v>
      </c>
      <c r="C10" s="56">
        <f>SUM('[2]Import by SITC 2013'!B5:C5)/1000</f>
        <v>7227.8168399999995</v>
      </c>
      <c r="D10" s="42">
        <f>SUM('[1]Exports by SITC 2014'!B5:C5)/1000</f>
        <v>16.973599999999998</v>
      </c>
      <c r="E10" s="45">
        <f>SUM('[2]Exports by SITC 2013'!B5:C5)/1000</f>
        <v>75.613550000000004</v>
      </c>
      <c r="F10" s="57">
        <f>SUM('[1]Re-Exports by SITC 2014'!B5:C5)/1000</f>
        <v>1168.0750600000001</v>
      </c>
      <c r="G10" s="45">
        <f>SUM('[2]Re-Exports by SITC 2013'!B5:C5)/1000</f>
        <v>952.33828000000005</v>
      </c>
      <c r="H10" s="57">
        <f t="shared" ref="H10:H21" si="0">D10+F10</f>
        <v>1185.0486600000002</v>
      </c>
      <c r="I10" s="45">
        <f t="shared" ref="I10:I21" si="1">G10+E10</f>
        <v>1027.95183</v>
      </c>
      <c r="J10" s="46">
        <f t="shared" ref="J10:K21" si="2">H10-B10</f>
        <v>-5701.7993499999993</v>
      </c>
      <c r="K10" s="47">
        <f t="shared" si="2"/>
        <v>-6199.8650099999995</v>
      </c>
    </row>
    <row r="11" spans="1:11" x14ac:dyDescent="0.25">
      <c r="A11" s="30" t="s">
        <v>2</v>
      </c>
      <c r="B11" s="42">
        <f>SUM('[1]Import by SITC 2014'!B6:C6)/1000</f>
        <v>3303.5206699999999</v>
      </c>
      <c r="C11" s="56">
        <f>SUM('[2]Import by SITC 2013'!B6:C6)/1000</f>
        <v>2331.3383699999999</v>
      </c>
      <c r="D11" s="42">
        <f>SUM('[1]Exports by SITC 2014'!B6:C6)/1000</f>
        <v>809.37454000000002</v>
      </c>
      <c r="E11" s="45">
        <f>SUM('[2]Exports by SITC 2013'!B6:C6)/1000</f>
        <v>475.53702000000004</v>
      </c>
      <c r="F11" s="57">
        <f>SUM('[1]Re-Exports by SITC 2014'!B6:C6)/1000</f>
        <v>7.7010000000000009E-2</v>
      </c>
      <c r="G11" s="45">
        <f>SUM('[2]Re-Exports by SITC 2013'!B6:C6)/1000</f>
        <v>309.88830000000002</v>
      </c>
      <c r="H11" s="57">
        <f t="shared" si="0"/>
        <v>809.45155</v>
      </c>
      <c r="I11" s="45">
        <f t="shared" si="1"/>
        <v>785.42532000000006</v>
      </c>
      <c r="J11" s="46">
        <f t="shared" si="2"/>
        <v>-2494.0691200000001</v>
      </c>
      <c r="K11" s="47">
        <f t="shared" si="2"/>
        <v>-1545.9130499999999</v>
      </c>
    </row>
    <row r="12" spans="1:11" x14ac:dyDescent="0.25">
      <c r="A12" s="30" t="s">
        <v>3</v>
      </c>
      <c r="B12" s="42">
        <f>SUM('[1]Import by SITC 2014'!B7:C7)/1000</f>
        <v>49494.550159999999</v>
      </c>
      <c r="C12" s="56">
        <f>SUM('[2]Import by SITC 2013'!B7:C7)/1000</f>
        <v>48756.083570000003</v>
      </c>
      <c r="D12" s="42">
        <f>SUM('[1]Exports by SITC 2014'!B7:C7)/1000</f>
        <v>27125.865619999997</v>
      </c>
      <c r="E12" s="45">
        <f>SUM('[2]Exports by SITC 2013'!B7:C7)/1000</f>
        <v>30014.403420000002</v>
      </c>
      <c r="F12" s="57">
        <f>SUM('[1]Re-Exports by SITC 2014'!B7:C7)/1000</f>
        <v>3918.6817900000001</v>
      </c>
      <c r="G12" s="45">
        <f>SUM('[2]Re-Exports by SITC 2013'!B7:C7)/1000</f>
        <v>3967.2690499999999</v>
      </c>
      <c r="H12" s="57">
        <f t="shared" si="0"/>
        <v>31044.547409999996</v>
      </c>
      <c r="I12" s="45">
        <f t="shared" si="1"/>
        <v>33981.672470000005</v>
      </c>
      <c r="J12" s="46">
        <f t="shared" si="2"/>
        <v>-18450.002750000003</v>
      </c>
      <c r="K12" s="47">
        <f t="shared" si="2"/>
        <v>-14774.411099999998</v>
      </c>
    </row>
    <row r="13" spans="1:11" x14ac:dyDescent="0.25">
      <c r="A13" s="30" t="s">
        <v>4</v>
      </c>
      <c r="B13" s="42">
        <f>SUM('[1]Import by SITC 2014'!B8:C8)/1000</f>
        <v>2425.8977400000003</v>
      </c>
      <c r="C13" s="56">
        <f>SUM('[2]Import by SITC 2013'!B8:C8)/1000</f>
        <v>2151.2265499999999</v>
      </c>
      <c r="D13" s="42">
        <f>SUM('[1]Exports by SITC 2014'!B8:C8)/1000</f>
        <v>2.3705599999999998</v>
      </c>
      <c r="E13" s="45">
        <f>SUM('[2]Exports by SITC 2013'!B8:C8)/1000</f>
        <v>0</v>
      </c>
      <c r="F13" s="57">
        <f>SUM('[1]Re-Exports by SITC 2014'!B8:C8)/1000</f>
        <v>6.6959999999999992E-2</v>
      </c>
      <c r="G13" s="45">
        <f>SUM('[2]Re-Exports by SITC 2013'!B8:C8)/1000</f>
        <v>0</v>
      </c>
      <c r="H13" s="57">
        <f t="shared" si="0"/>
        <v>2.4375199999999997</v>
      </c>
      <c r="I13" s="45">
        <f t="shared" si="1"/>
        <v>0</v>
      </c>
      <c r="J13" s="46">
        <f t="shared" si="2"/>
        <v>-2423.4602200000004</v>
      </c>
      <c r="K13" s="47">
        <f t="shared" si="2"/>
        <v>-2151.2265499999999</v>
      </c>
    </row>
    <row r="14" spans="1:11" x14ac:dyDescent="0.25">
      <c r="A14" s="30" t="s">
        <v>5</v>
      </c>
      <c r="B14" s="42">
        <f>SUM('[1]Import by SITC 2014'!B9:C9)/1000</f>
        <v>20383.342980000001</v>
      </c>
      <c r="C14" s="56">
        <f>SUM('[2]Import by SITC 2013'!B9:C9)/1000</f>
        <v>21726.38279</v>
      </c>
      <c r="D14" s="42">
        <f>SUM('[1]Exports by SITC 2014'!B9:C9)/1000</f>
        <v>1242.3349700000001</v>
      </c>
      <c r="E14" s="45">
        <f>SUM('[2]Exports by SITC 2013'!B9:C9)/1000</f>
        <v>1910.5976000000001</v>
      </c>
      <c r="F14" s="57">
        <f>SUM('[1]Re-Exports by SITC 2014'!B9:C9)/1000</f>
        <v>140.11913999999999</v>
      </c>
      <c r="G14" s="45">
        <f>SUM('[2]Re-Exports by SITC 2013'!B9:C9)/1000</f>
        <v>386.70888000000002</v>
      </c>
      <c r="H14" s="57">
        <f t="shared" si="0"/>
        <v>1382.4541100000001</v>
      </c>
      <c r="I14" s="45">
        <f t="shared" si="1"/>
        <v>2297.3064800000002</v>
      </c>
      <c r="J14" s="46">
        <f t="shared" si="2"/>
        <v>-19000.888870000002</v>
      </c>
      <c r="K14" s="47">
        <f t="shared" si="2"/>
        <v>-19429.07631</v>
      </c>
    </row>
    <row r="15" spans="1:11" x14ac:dyDescent="0.25">
      <c r="A15" s="30" t="s">
        <v>6</v>
      </c>
      <c r="B15" s="42">
        <f>SUM('[1]Import by SITC 2014'!B10:C10)/1000</f>
        <v>29213.826949999999</v>
      </c>
      <c r="C15" s="56">
        <f>SUM('[2]Import by SITC 2013'!B10:C10)/1000</f>
        <v>32325.686420000002</v>
      </c>
      <c r="D15" s="42">
        <f>SUM('[1]Exports by SITC 2014'!B10:C10)/1000</f>
        <v>134.74381</v>
      </c>
      <c r="E15" s="45">
        <f>SUM('[2]Exports by SITC 2013'!B10:C10)/1000</f>
        <v>188.14795000000001</v>
      </c>
      <c r="F15" s="57">
        <f>SUM('[1]Re-Exports by SITC 2014'!B10:C10)/1000</f>
        <v>948.64992999999993</v>
      </c>
      <c r="G15" s="45">
        <f>SUM('[2]Re-Exports by SITC 2013'!B10:C10)/1000</f>
        <v>1605.10014</v>
      </c>
      <c r="H15" s="57">
        <f t="shared" si="0"/>
        <v>1083.39374</v>
      </c>
      <c r="I15" s="45">
        <f t="shared" si="1"/>
        <v>1793.24809</v>
      </c>
      <c r="J15" s="46">
        <f t="shared" si="2"/>
        <v>-28130.433209999999</v>
      </c>
      <c r="K15" s="47">
        <f t="shared" si="2"/>
        <v>-30532.438330000001</v>
      </c>
    </row>
    <row r="16" spans="1:11" x14ac:dyDescent="0.25">
      <c r="A16" s="30" t="s">
        <v>7</v>
      </c>
      <c r="B16" s="42">
        <f>SUM('[1]Import by SITC 2014'!B11:C11)/1000</f>
        <v>49408.165019999993</v>
      </c>
      <c r="C16" s="56">
        <f>SUM('[2]Import by SITC 2013'!B11:C11)/1000</f>
        <v>43666.056269999994</v>
      </c>
      <c r="D16" s="42">
        <f>SUM('[1]Exports by SITC 2014'!B11:C11)/1000</f>
        <v>0</v>
      </c>
      <c r="E16" s="45">
        <f>SUM('[2]Exports by SITC 2013'!B11:C11)/1000</f>
        <v>0</v>
      </c>
      <c r="F16" s="57">
        <f>SUM('[1]Re-Exports by SITC 2014'!B11:C11)/1000</f>
        <v>1693.7193400000001</v>
      </c>
      <c r="G16" s="45">
        <f>SUM('[2]Re-Exports by SITC 2013'!B11:C11)/1000</f>
        <v>9299.0858200000002</v>
      </c>
      <c r="H16" s="57">
        <f t="shared" si="0"/>
        <v>1693.7193400000001</v>
      </c>
      <c r="I16" s="45">
        <f t="shared" si="1"/>
        <v>9299.0858200000002</v>
      </c>
      <c r="J16" s="46">
        <f t="shared" si="2"/>
        <v>-47714.44567999999</v>
      </c>
      <c r="K16" s="47">
        <f t="shared" si="2"/>
        <v>-34366.970449999993</v>
      </c>
    </row>
    <row r="17" spans="1:11" x14ac:dyDescent="0.25">
      <c r="A17" s="30" t="s">
        <v>8</v>
      </c>
      <c r="B17" s="42">
        <f>SUM('[1]Import by SITC 2014'!B12:C12)/1000</f>
        <v>19616.142309999999</v>
      </c>
      <c r="C17" s="56">
        <f>SUM('[2]Import by SITC 2013'!B12:C12)/1000</f>
        <v>16937.698640000002</v>
      </c>
      <c r="D17" s="42">
        <f>SUM('[1]Exports by SITC 2014'!B12:C12)/1000</f>
        <v>11.08745</v>
      </c>
      <c r="E17" s="45">
        <f>SUM('[2]Exports by SITC 2013'!B12:C12)/1000</f>
        <v>12.220800000000001</v>
      </c>
      <c r="F17" s="57">
        <f>SUM('[1]Re-Exports by SITC 2014'!B12:C12)/1000</f>
        <v>1160.2309700000001</v>
      </c>
      <c r="G17" s="45">
        <f>SUM('[2]Re-Exports by SITC 2013'!B12:C12)/1000</f>
        <v>938.10672999999997</v>
      </c>
      <c r="H17" s="57">
        <f t="shared" si="0"/>
        <v>1171.3184200000001</v>
      </c>
      <c r="I17" s="45">
        <f t="shared" si="1"/>
        <v>950.32753000000002</v>
      </c>
      <c r="J17" s="46">
        <f t="shared" si="2"/>
        <v>-18444.82389</v>
      </c>
      <c r="K17" s="47">
        <f t="shared" si="2"/>
        <v>-15987.371110000002</v>
      </c>
    </row>
    <row r="18" spans="1:11" hidden="1" x14ac:dyDescent="0.25">
      <c r="A18" s="30" t="s">
        <v>9</v>
      </c>
      <c r="B18" s="42">
        <f>SUM('[1]Import by SITC 2014'!B13:C13)/1000</f>
        <v>0</v>
      </c>
      <c r="C18" s="56">
        <f>SUM('[2]Import by SITC 2013'!B13:C13)/1000</f>
        <v>0</v>
      </c>
      <c r="D18" s="42">
        <f>SUM('[1]Exports by SITC 2014'!B13:C13)/1000</f>
        <v>0</v>
      </c>
      <c r="E18" s="45">
        <f>SUM('[2]Exports by SITC 2013'!B13:C13)/1000</f>
        <v>0</v>
      </c>
      <c r="F18" s="57">
        <f>SUM('[1]Re-Exports by SITC 2014'!B13:C13)/1000</f>
        <v>0</v>
      </c>
      <c r="G18" s="45">
        <f>SUM('[2]Re-Exports by SITC 2013'!B13:C13)/1000</f>
        <v>0</v>
      </c>
      <c r="H18" s="57">
        <f t="shared" si="0"/>
        <v>0</v>
      </c>
      <c r="I18" s="45">
        <f t="shared" si="1"/>
        <v>0</v>
      </c>
      <c r="J18" s="46">
        <f t="shared" si="2"/>
        <v>0</v>
      </c>
      <c r="K18" s="47">
        <f t="shared" si="2"/>
        <v>0</v>
      </c>
    </row>
    <row r="19" spans="1:11" x14ac:dyDescent="0.25">
      <c r="A19" s="30" t="s">
        <v>11</v>
      </c>
      <c r="B19" s="42">
        <f>SUM('[1]Import by SITC 2014'!B14:C14)/1000</f>
        <v>42000.915040000007</v>
      </c>
      <c r="C19" s="56">
        <f>SUM('[2]Import by SITC 2013'!B14:C14)/1000</f>
        <v>54749.529260000003</v>
      </c>
      <c r="D19" s="42">
        <f>SUM('[1]Exports by SITC 2014'!B14:C14)/1000</f>
        <v>0</v>
      </c>
      <c r="E19" s="45">
        <f>SUM('[2]Exports by SITC 2013'!B14:C14)/1000</f>
        <v>0</v>
      </c>
      <c r="F19" s="57">
        <f>SUM('[1]Re-Exports by SITC 2014'!B14:C14)/1000</f>
        <v>4348.6907699999992</v>
      </c>
      <c r="G19" s="45">
        <f>SUM('[2]Re-Exports by SITC 2013'!B14:C14)/1000</f>
        <v>16628.981740000003</v>
      </c>
      <c r="H19" s="57">
        <f t="shared" si="0"/>
        <v>4348.6907699999992</v>
      </c>
      <c r="I19" s="45">
        <f t="shared" si="1"/>
        <v>16628.981740000003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2">
        <f>SUM('[1]Import by SITC 2014'!B15:C15)/1000</f>
        <v>10779.540700000001</v>
      </c>
      <c r="C20" s="56">
        <f>SUM('[2]Import by SITC 2013'!B15:C15)/1000</f>
        <v>12626.60548</v>
      </c>
      <c r="D20" s="42">
        <f>SUM('[1]Exports by SITC 2014'!B15:C15)/1000</f>
        <v>0</v>
      </c>
      <c r="E20" s="45">
        <f>SUM('[2]Exports by SITC 2013'!B15:C15)/1000</f>
        <v>0</v>
      </c>
      <c r="F20" s="57">
        <f>SUM('[1]Re-Exports by SITC 2014'!B15:C15)/1000</f>
        <v>0</v>
      </c>
      <c r="G20" s="45">
        <f>SUM('[2]Re-Exports by SITC 2013'!B15:C15)/1000</f>
        <v>0</v>
      </c>
      <c r="H20" s="57">
        <f t="shared" si="0"/>
        <v>0</v>
      </c>
      <c r="I20" s="45">
        <f t="shared" si="1"/>
        <v>0</v>
      </c>
      <c r="J20" s="46">
        <f t="shared" si="2"/>
        <v>-10779.540700000001</v>
      </c>
      <c r="K20" s="47">
        <f>I20-C20</f>
        <v>-12626.60548</v>
      </c>
    </row>
    <row r="21" spans="1:11" x14ac:dyDescent="0.25">
      <c r="A21" s="30" t="s">
        <v>12</v>
      </c>
      <c r="B21" s="42">
        <f>SUM('[1]Import by SITC 2014'!B16:C16)/1000</f>
        <v>1255.04294</v>
      </c>
      <c r="C21" s="56">
        <f>SUM('[2]Import by SITC 2013'!B16:C16)/1000</f>
        <v>1484.51846</v>
      </c>
      <c r="D21" s="42">
        <f>SUM('[1]Exports by SITC 2014'!B16:C16)/1000</f>
        <v>0</v>
      </c>
      <c r="E21" s="45">
        <f>SUM('[2]Exports by SITC 2013'!B16:C16)/1000</f>
        <v>0</v>
      </c>
      <c r="F21" s="57">
        <f>SUM('[1]Re-Exports by SITC 2014'!B16:C16)/1000</f>
        <v>271.02146000000005</v>
      </c>
      <c r="G21" s="45">
        <f>SUM('[2]Re-Exports by SITC 2013'!B16:C16)/1000</f>
        <v>135.80024</v>
      </c>
      <c r="H21" s="57">
        <f t="shared" si="0"/>
        <v>271.02146000000005</v>
      </c>
      <c r="I21" s="45">
        <f t="shared" si="1"/>
        <v>135.80024</v>
      </c>
      <c r="J21" s="46">
        <f t="shared" si="2"/>
        <v>-984.02148</v>
      </c>
      <c r="K21" s="47">
        <f>I21-C21</f>
        <v>-1348.71822</v>
      </c>
    </row>
    <row r="22" spans="1:11" ht="15.75" thickBot="1" x14ac:dyDescent="0.3">
      <c r="A22" s="2" t="s">
        <v>13</v>
      </c>
      <c r="B22" s="58">
        <f>SUM(B9:B21)</f>
        <v>264042.17596000002</v>
      </c>
      <c r="C22" s="59">
        <f t="shared" ref="C22:J22" si="3">SUM(C9:C21)</f>
        <v>275342.43974</v>
      </c>
      <c r="D22" s="60">
        <f t="shared" si="3"/>
        <v>92445.02704999999</v>
      </c>
      <c r="E22" s="59">
        <f t="shared" si="3"/>
        <v>111247.94631999997</v>
      </c>
      <c r="F22" s="58">
        <f t="shared" si="3"/>
        <v>13888.871589999999</v>
      </c>
      <c r="G22" s="59">
        <f t="shared" si="3"/>
        <v>34354.908949999997</v>
      </c>
      <c r="H22" s="58">
        <f t="shared" si="3"/>
        <v>106333.89864</v>
      </c>
      <c r="I22" s="59">
        <f t="shared" si="3"/>
        <v>145602.85527</v>
      </c>
      <c r="J22" s="54">
        <f t="shared" si="3"/>
        <v>-120056.05304999999</v>
      </c>
      <c r="K22" s="54">
        <f>SUM(K9:K21)</f>
        <v>-91619.036950000009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87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222" t="s">
        <v>110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2" t="s">
        <v>106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25">
      <c r="A3" s="222" t="s">
        <v>145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23" t="s">
        <v>29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</row>
    <row r="6" spans="1:9" x14ac:dyDescent="0.25">
      <c r="A6" s="223"/>
      <c r="B6" s="223"/>
      <c r="C6" s="223"/>
      <c r="D6" s="223" t="s">
        <v>16</v>
      </c>
      <c r="E6" s="223"/>
      <c r="F6" s="229" t="s">
        <v>17</v>
      </c>
      <c r="G6" s="223"/>
      <c r="H6" s="229" t="s">
        <v>18</v>
      </c>
      <c r="I6" s="223"/>
    </row>
    <row r="7" spans="1:9" x14ac:dyDescent="0.25">
      <c r="A7" s="32"/>
      <c r="B7" s="8" t="s">
        <v>134</v>
      </c>
      <c r="C7" s="8" t="s">
        <v>134</v>
      </c>
      <c r="D7" s="24" t="s">
        <v>134</v>
      </c>
      <c r="E7" s="25" t="s">
        <v>134</v>
      </c>
      <c r="F7" s="8" t="s">
        <v>134</v>
      </c>
      <c r="G7" s="25" t="s">
        <v>134</v>
      </c>
      <c r="H7" s="8" t="s">
        <v>134</v>
      </c>
      <c r="I7" s="25" t="s">
        <v>134</v>
      </c>
    </row>
    <row r="8" spans="1:9" x14ac:dyDescent="0.25">
      <c r="A8" s="33"/>
      <c r="B8" s="34">
        <v>2014</v>
      </c>
      <c r="C8" s="35">
        <v>2013</v>
      </c>
      <c r="D8" s="34">
        <v>2014</v>
      </c>
      <c r="E8" s="35">
        <v>2013</v>
      </c>
      <c r="F8" s="34">
        <v>2014</v>
      </c>
      <c r="G8" s="35">
        <v>2013</v>
      </c>
      <c r="H8" s="34">
        <v>2014</v>
      </c>
      <c r="I8" s="35">
        <v>2013</v>
      </c>
    </row>
    <row r="9" spans="1:9" x14ac:dyDescent="0.25">
      <c r="A9" s="36" t="s">
        <v>19</v>
      </c>
      <c r="B9" s="42">
        <f>SUM('[1]Imports by COO 2014'!B3:C3)/1000</f>
        <v>78867.229859999992</v>
      </c>
      <c r="C9" s="48">
        <f>SUM('[2]Imports by COO 2013'!B3:C3)/1000</f>
        <v>82559.322930000009</v>
      </c>
      <c r="D9" s="42">
        <f>SUM('[1]Exports by COO 2014'!B3:C3)/1000</f>
        <v>41037.425752000003</v>
      </c>
      <c r="E9" s="41">
        <f>SUM('[2]Exports by COO 2013'!B3:C3)/1000</f>
        <v>48753.910179999999</v>
      </c>
      <c r="F9" s="42">
        <f>SUM('[1]Re-Exports by COO 2014'!B3:C3)/1000</f>
        <v>8361.6647499999999</v>
      </c>
      <c r="G9" s="41">
        <f>SUM('[2]Re-Exports by COO 2013'!B3:C3)/1000</f>
        <v>16576.360359999999</v>
      </c>
      <c r="H9" s="42">
        <f>D9+F9</f>
        <v>49399.090502000006</v>
      </c>
      <c r="I9" s="41">
        <f>E9+G9</f>
        <v>65330.270539999998</v>
      </c>
    </row>
    <row r="10" spans="1:9" x14ac:dyDescent="0.25">
      <c r="A10" s="36" t="s">
        <v>20</v>
      </c>
      <c r="B10" s="42">
        <f>SUM('[1]Imports by COO 2014'!B4:C4)/1000</f>
        <v>28912.767189999999</v>
      </c>
      <c r="C10" s="48">
        <f>SUM('[2]Imports by COO 2013'!B4:C4)/1000</f>
        <v>29586.487519999999</v>
      </c>
      <c r="D10" s="42">
        <f>SUM('[1]Exports by COO 2014'!B4:C4)/1000</f>
        <v>11196.948525</v>
      </c>
      <c r="E10" s="41">
        <f>SUM('[2]Exports by COO 2013'!B4:C4)/1000</f>
        <v>2884.1638169999997</v>
      </c>
      <c r="F10" s="42">
        <f>SUM('[1]Re-Exports by COO 2014'!B4:C4)/1000</f>
        <v>189.14575999999997</v>
      </c>
      <c r="G10" s="41">
        <f>SUM('[2]Re-Exports by COO 2013'!B4:C4)/1000</f>
        <v>437.76895000000002</v>
      </c>
      <c r="H10" s="42">
        <f t="shared" ref="H10:I20" si="0">D10+F10</f>
        <v>11386.094284999999</v>
      </c>
      <c r="I10" s="41">
        <f t="shared" si="0"/>
        <v>3321.9327669999998</v>
      </c>
    </row>
    <row r="11" spans="1:9" x14ac:dyDescent="0.25">
      <c r="A11" s="36" t="s">
        <v>21</v>
      </c>
      <c r="B11" s="42">
        <f>SUM('[1]Imports by COO 2014'!B5:C5)/1000</f>
        <v>4837.9395000000004</v>
      </c>
      <c r="C11" s="48">
        <f>SUM('[2]Imports by COO 2013'!B5:C5)/1000</f>
        <v>3842.8713099999995</v>
      </c>
      <c r="D11" s="42">
        <f>SUM('[1]Exports by COO 2014'!B5:C5)/1000</f>
        <v>16796.558289000001</v>
      </c>
      <c r="E11" s="41">
        <f>SUM('[2]Exports by COO 2013'!B5:C5)/1000</f>
        <v>28935.991125</v>
      </c>
      <c r="F11" s="42">
        <f>SUM('[1]Re-Exports by COO 2014'!B5:C5)/1000</f>
        <v>152.41578000000001</v>
      </c>
      <c r="G11" s="41">
        <f>SUM('[2]Re-Exports by COO 2013'!B5:C5)/1000</f>
        <v>464.56657999999993</v>
      </c>
      <c r="H11" s="42">
        <f t="shared" si="0"/>
        <v>16948.974069</v>
      </c>
      <c r="I11" s="41">
        <f t="shared" si="0"/>
        <v>29400.557704999999</v>
      </c>
    </row>
    <row r="12" spans="1:9" x14ac:dyDescent="0.25">
      <c r="A12" s="36" t="s">
        <v>22</v>
      </c>
      <c r="B12" s="42">
        <f>SUM('[1]Imports by COO 2014'!B6:C6)/1000</f>
        <v>8132.5538799999986</v>
      </c>
      <c r="C12" s="48">
        <f>SUM('[2]Imports by COO 2013'!B6:C6)/1000</f>
        <v>9218.6162899999999</v>
      </c>
      <c r="D12" s="42">
        <f>SUM('[1]Exports by COO 2014'!B6:C6)/1000</f>
        <v>13004.213390999999</v>
      </c>
      <c r="E12" s="41">
        <f>SUM('[2]Exports by COO 2013'!B6:C6)/1000</f>
        <v>12903.687533</v>
      </c>
      <c r="F12" s="42">
        <f>SUM('[1]Re-Exports by COO 2014'!B6:C6)/1000</f>
        <v>195.34332000000001</v>
      </c>
      <c r="G12" s="41">
        <f>SUM('[2]Re-Exports by COO 2013'!B6:C6)/1000</f>
        <v>23.612260000000003</v>
      </c>
      <c r="H12" s="42">
        <f t="shared" si="0"/>
        <v>13199.556710999999</v>
      </c>
      <c r="I12" s="41">
        <f t="shared" si="0"/>
        <v>12927.299793</v>
      </c>
    </row>
    <row r="13" spans="1:9" x14ac:dyDescent="0.25">
      <c r="A13" s="36" t="s">
        <v>24</v>
      </c>
      <c r="B13" s="42">
        <f>SUM('[1]Imports by COO 2014'!B7:C7)/1000</f>
        <v>5205.1812499999996</v>
      </c>
      <c r="C13" s="48">
        <f>SUM('[2]Imports by COO 2013'!B7:C7)/1000</f>
        <v>5891.3556899999994</v>
      </c>
      <c r="D13" s="42">
        <f>SUM('[1]Exports by COO 2014'!B7:C7)/1000</f>
        <v>0</v>
      </c>
      <c r="E13" s="41">
        <f>SUM('[2]Exports by COO 2013'!B7:C7)/1000</f>
        <v>5.5731599999999997</v>
      </c>
      <c r="F13" s="42">
        <f>SUM('[1]Re-Exports by COO 2014'!B7:C7)/1000</f>
        <v>5.5239099999999999</v>
      </c>
      <c r="G13" s="41">
        <f>SUM('[2]Re-Exports by COO 2013'!B7:C7)/1000</f>
        <v>554.38835000000006</v>
      </c>
      <c r="H13" s="42">
        <f t="shared" si="0"/>
        <v>5.5239099999999999</v>
      </c>
      <c r="I13" s="41">
        <f t="shared" si="0"/>
        <v>559.96151000000009</v>
      </c>
    </row>
    <row r="14" spans="1:9" x14ac:dyDescent="0.25">
      <c r="A14" s="36" t="s">
        <v>25</v>
      </c>
      <c r="B14" s="42">
        <f>SUM('[1]Imports by COO 2014'!B8:C8)/1000</f>
        <v>2779.1412099999998</v>
      </c>
      <c r="C14" s="48">
        <f>SUM('[2]Imports by COO 2013'!B8:C8)/1000</f>
        <v>5004.0260099999996</v>
      </c>
      <c r="D14" s="42">
        <f>SUM('[1]Exports by COO 2014'!B8:C8)/1000</f>
        <v>0</v>
      </c>
      <c r="E14" s="41">
        <f>SUM('[2]Exports by COO 2013'!B8:C8)/1000</f>
        <v>2.86971</v>
      </c>
      <c r="F14" s="42">
        <f>SUM('[1]Re-Exports by COO 2014'!B8:C8)/1000</f>
        <v>0</v>
      </c>
      <c r="G14" s="41">
        <f>SUM('[2]Re-Exports by COO 2013'!B8:C8)/1000</f>
        <v>2.0175000000000001</v>
      </c>
      <c r="H14" s="42">
        <f t="shared" si="0"/>
        <v>0</v>
      </c>
      <c r="I14" s="41">
        <f t="shared" si="0"/>
        <v>4.8872099999999996</v>
      </c>
    </row>
    <row r="15" spans="1:9" x14ac:dyDescent="0.25">
      <c r="A15" s="36" t="s">
        <v>23</v>
      </c>
      <c r="B15" s="42">
        <f>SUM('[1]Imports by COO 2014'!B9:C9)/1000</f>
        <v>24045.96891</v>
      </c>
      <c r="C15" s="48">
        <f>SUM('[2]Imports by COO 2013'!B9:C9)/1000</f>
        <v>25732.569149999999</v>
      </c>
      <c r="D15" s="42">
        <f>SUM('[1]Exports by COO 2014'!B9:C9)/1000</f>
        <v>892.84852000000001</v>
      </c>
      <c r="E15" s="41">
        <f>SUM('[2]Exports by COO 2013'!B9:C9)/1000</f>
        <v>1282.9141999999999</v>
      </c>
      <c r="F15" s="42">
        <f>SUM('[1]Re-Exports by COO 2014'!B9:C9)/1000</f>
        <v>398.61402000000004</v>
      </c>
      <c r="G15" s="41">
        <f>SUM('[2]Re-Exports by COO 2013'!B9:C9)/1000</f>
        <v>2042.8123700000001</v>
      </c>
      <c r="H15" s="42">
        <f t="shared" si="0"/>
        <v>1291.46254</v>
      </c>
      <c r="I15" s="41">
        <f t="shared" si="0"/>
        <v>3325.7265699999998</v>
      </c>
    </row>
    <row r="16" spans="1:9" x14ac:dyDescent="0.25">
      <c r="A16" s="36" t="s">
        <v>135</v>
      </c>
      <c r="B16" s="42">
        <f>SUM('[1]Imports by COO 2014'!B10:C10)/1000</f>
        <v>7667.8541999999989</v>
      </c>
      <c r="C16" s="48">
        <f>SUM('[2]Imports by COO 2013'!B10:C10)/1000</f>
        <v>7759.4524199999996</v>
      </c>
      <c r="D16" s="42">
        <f>SUM('[1]Exports by COO 2014'!B10:C10)/1000</f>
        <v>7576.2952070000001</v>
      </c>
      <c r="E16" s="41">
        <f>SUM('[2]Exports by COO 2013'!B10:C10)/1000</f>
        <v>12847.900184999999</v>
      </c>
      <c r="F16" s="42">
        <f>SUM('[1]Re-Exports by COO 2014'!B10:C10)/1000</f>
        <v>668.5864499999999</v>
      </c>
      <c r="G16" s="41">
        <f>SUM('[2]Re-Exports by COO 2013'!B10:C10)/1000</f>
        <v>905.6296000000001</v>
      </c>
      <c r="H16" s="42">
        <f t="shared" si="0"/>
        <v>8244.8816569999999</v>
      </c>
      <c r="I16" s="41">
        <f t="shared" si="0"/>
        <v>13753.529784999999</v>
      </c>
    </row>
    <row r="17" spans="1:9" x14ac:dyDescent="0.25">
      <c r="A17" s="36" t="s">
        <v>26</v>
      </c>
      <c r="B17" s="42">
        <f>SUM('[1]Imports by COO 2014'!B11:C11)/1000</f>
        <v>2470.0204600000002</v>
      </c>
      <c r="C17" s="48">
        <f>SUM('[2]Imports by COO 2013'!B11:C11)/1000</f>
        <v>1952.7421400000001</v>
      </c>
      <c r="D17" s="42">
        <f>SUM('[1]Exports by COO 2014'!B11:C11)/1000</f>
        <v>38.625039999999998</v>
      </c>
      <c r="E17" s="41">
        <f>SUM('[2]Exports by COO 2013'!B11:C11)/1000</f>
        <v>90.643810000000002</v>
      </c>
      <c r="F17" s="42">
        <f>SUM('[1]Re-Exports by COO 2014'!B11:C11)/1000</f>
        <v>253.53457999999998</v>
      </c>
      <c r="G17" s="41">
        <f>SUM('[2]Re-Exports by COO 2013'!B11:C11)/1000</f>
        <v>118.2317</v>
      </c>
      <c r="H17" s="42">
        <f t="shared" si="0"/>
        <v>292.15961999999996</v>
      </c>
      <c r="I17" s="41">
        <f t="shared" si="0"/>
        <v>208.87551000000002</v>
      </c>
    </row>
    <row r="18" spans="1:9" x14ac:dyDescent="0.25">
      <c r="A18" s="36" t="s">
        <v>136</v>
      </c>
      <c r="B18" s="42">
        <f>SUM('[1]Imports by COO 2014'!B12:C12)/1000</f>
        <v>42444.163099999991</v>
      </c>
      <c r="C18" s="48">
        <f>SUM('[2]Imports by COO 2013'!B12:C12)/1000</f>
        <v>41494.321859999996</v>
      </c>
      <c r="D18" s="42">
        <f>SUM('[1]Exports by COO 2014'!B12:C12)/1000</f>
        <v>0</v>
      </c>
      <c r="E18" s="41">
        <f>SUM('[2]Exports by COO 2013'!B12:C12)/1000</f>
        <v>0</v>
      </c>
      <c r="F18" s="42">
        <f>SUM('[1]Re-Exports by COO 2014'!B12:C12)/1000</f>
        <v>0</v>
      </c>
      <c r="G18" s="41">
        <f>SUM('[2]Re-Exports by COO 2013'!B12:C12)/1000</f>
        <v>0</v>
      </c>
      <c r="H18" s="42">
        <f t="shared" si="0"/>
        <v>0</v>
      </c>
      <c r="I18" s="41">
        <f t="shared" si="0"/>
        <v>0</v>
      </c>
    </row>
    <row r="19" spans="1:9" x14ac:dyDescent="0.25">
      <c r="A19" s="36" t="s">
        <v>27</v>
      </c>
      <c r="B19" s="42">
        <f>SUM('[1]Imports by COO 2014'!B13:C13)/1000</f>
        <v>28995.702350000003</v>
      </c>
      <c r="C19" s="48">
        <f>SUM('[2]Imports by COO 2013'!B13:C13)/1000</f>
        <v>32229.048630000001</v>
      </c>
      <c r="D19" s="42">
        <f>SUM('[1]Exports by COO 2014'!B13:C13)/1000</f>
        <v>62.320010000000003</v>
      </c>
      <c r="E19" s="41">
        <f>SUM('[2]Exports by COO 2013'!B13:C13)/1000</f>
        <v>35.436639999999997</v>
      </c>
      <c r="F19" s="42">
        <f>SUM('[1]Re-Exports by COO 2014'!B13:C13)/1000</f>
        <v>1781.5857599999999</v>
      </c>
      <c r="G19" s="41">
        <f>SUM('[2]Re-Exports by COO 2013'!B13:C13)/1000</f>
        <v>6229.482</v>
      </c>
      <c r="H19" s="42">
        <f t="shared" si="0"/>
        <v>1843.9057699999998</v>
      </c>
      <c r="I19" s="41">
        <f t="shared" si="0"/>
        <v>6264.9186399999999</v>
      </c>
    </row>
    <row r="20" spans="1:9" x14ac:dyDescent="0.25">
      <c r="A20" s="36" t="s">
        <v>28</v>
      </c>
      <c r="B20" s="42">
        <f>SUM('[1]Imports by COO 2014'!B14:C14)/1000</f>
        <v>29683.654050000001</v>
      </c>
      <c r="C20" s="48">
        <f>SUM('[2]Imports by COO 2013'!B14:C14)/1000</f>
        <v>30071.625789999998</v>
      </c>
      <c r="D20" s="42">
        <f>SUM('[1]Exports by COO 2014'!B14:C14)/1000</f>
        <v>1839.792316</v>
      </c>
      <c r="E20" s="41">
        <f>SUM('[2]Exports by COO 2013'!B14:C14)/1000</f>
        <v>3504.8559599999999</v>
      </c>
      <c r="F20" s="42">
        <f>SUM('[1]Re-Exports by COO 2014'!B14:C14)/1000</f>
        <v>1882.4572599999999</v>
      </c>
      <c r="G20" s="41">
        <f>SUM('[2]Re-Exports by COO 2013'!B14:C14)/1000</f>
        <v>7000.0392799999991</v>
      </c>
      <c r="H20" s="61">
        <f t="shared" si="0"/>
        <v>3722.2495760000002</v>
      </c>
      <c r="I20" s="41">
        <f t="shared" si="0"/>
        <v>10504.895239999998</v>
      </c>
    </row>
    <row r="21" spans="1:9" ht="15.75" thickBot="1" x14ac:dyDescent="0.3">
      <c r="A21" s="37" t="s">
        <v>13</v>
      </c>
      <c r="B21" s="62">
        <f>SUM(B9:B20)</f>
        <v>264042.17595999996</v>
      </c>
      <c r="C21" s="63">
        <f t="shared" ref="C21:H21" si="1">SUM(C9:C20)</f>
        <v>275342.43974</v>
      </c>
      <c r="D21" s="62">
        <f t="shared" si="1"/>
        <v>92445.027050000004</v>
      </c>
      <c r="E21" s="63">
        <f t="shared" si="1"/>
        <v>111247.94631999999</v>
      </c>
      <c r="F21" s="62">
        <f t="shared" si="1"/>
        <v>13888.871589999999</v>
      </c>
      <c r="G21" s="63">
        <f t="shared" si="1"/>
        <v>34354.908950000005</v>
      </c>
      <c r="H21" s="62">
        <f t="shared" si="1"/>
        <v>106333.89864000001</v>
      </c>
      <c r="I21" s="63">
        <f>SUM(I9:I20)</f>
        <v>145602.85527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  <row r="27" spans="1:9" x14ac:dyDescent="0.25">
      <c r="B27" s="50"/>
      <c r="C27" s="50"/>
      <c r="D27" s="50"/>
      <c r="E27" s="50"/>
      <c r="F27" s="50"/>
      <c r="G27" s="50"/>
      <c r="H27" s="50"/>
      <c r="I27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22" t="s">
        <v>112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131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145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65</v>
      </c>
    </row>
    <row r="5" spans="1:11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  <c r="J6" s="232"/>
      <c r="K6" s="233"/>
    </row>
    <row r="7" spans="1:11" x14ac:dyDescent="0.25">
      <c r="A7" s="23"/>
      <c r="B7" s="8" t="s">
        <v>134</v>
      </c>
      <c r="C7" s="8" t="s">
        <v>134</v>
      </c>
      <c r="D7" s="24" t="s">
        <v>134</v>
      </c>
      <c r="E7" s="25" t="s">
        <v>134</v>
      </c>
      <c r="F7" s="8" t="s">
        <v>134</v>
      </c>
      <c r="G7" s="25" t="s">
        <v>134</v>
      </c>
      <c r="H7" s="8" t="s">
        <v>134</v>
      </c>
      <c r="I7" s="25" t="s">
        <v>134</v>
      </c>
      <c r="J7" s="8" t="s">
        <v>134</v>
      </c>
      <c r="K7" s="38" t="s">
        <v>134</v>
      </c>
    </row>
    <row r="8" spans="1:11" x14ac:dyDescent="0.25">
      <c r="A8" s="26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3">
        <f>SUM('[1]Imports by Caricom SITC 2014'!B2:C2)/1000</f>
        <v>615.89044999999999</v>
      </c>
      <c r="C9" s="41">
        <f>SUM('[2]Imports by Caricom SITC 2013'!B2:C2)/1000</f>
        <v>309.82041000000004</v>
      </c>
      <c r="D9" s="57">
        <f>SUM('[1]Exports by Caricom SITC 2014'!B2:C2)/1000</f>
        <v>7457.0999370000009</v>
      </c>
      <c r="E9" s="49">
        <f>SUM('[2]Exports by Caricom SITC 2013'!B2:C2)/1000</f>
        <v>12740.267280000002</v>
      </c>
      <c r="F9" s="57">
        <f>SUM('[1]Re-Exports by Caricom SITC 2013'!B2:C2)/1000</f>
        <v>30.827400000000001</v>
      </c>
      <c r="G9" s="49">
        <f>SUM('[2]Re-Exports by Caricom SITC 2013'!B2:C2)/1000</f>
        <v>0</v>
      </c>
      <c r="H9" s="64">
        <f>F9+D9</f>
        <v>7487.927337000001</v>
      </c>
      <c r="I9" s="49">
        <f>G9+E9</f>
        <v>12740.267280000002</v>
      </c>
      <c r="J9" s="42">
        <f>H9-B9</f>
        <v>6872.0368870000011</v>
      </c>
      <c r="K9" s="41">
        <f>I9-C9</f>
        <v>12430.446870000002</v>
      </c>
    </row>
    <row r="10" spans="1:11" x14ac:dyDescent="0.25">
      <c r="A10" s="30" t="s">
        <v>1</v>
      </c>
      <c r="B10" s="43">
        <f>SUM('[1]Imports by Caricom SITC 2014'!B3:C3)/1000</f>
        <v>2254.1640200000002</v>
      </c>
      <c r="C10" s="41">
        <f>SUM('[2]Imports by Caricom SITC 2013'!B3:C3)/1000</f>
        <v>3757.82791</v>
      </c>
      <c r="D10" s="57">
        <f>SUM('[1]Exports by Caricom SITC 2014'!B3:C3)/1000</f>
        <v>2.018E-2</v>
      </c>
      <c r="E10" s="49">
        <f>SUM('[2]Exports by Caricom SITC 2013'!B3:C3)/1000</f>
        <v>0</v>
      </c>
      <c r="F10" s="57">
        <f>SUM('[1]Re-Exports by Caricom SITC 2013'!B3:C3)/1000</f>
        <v>3.6480700000000001</v>
      </c>
      <c r="G10" s="49">
        <f>SUM('[2]Re-Exports by Caricom SITC 2013'!B3:C3)/1000</f>
        <v>0</v>
      </c>
      <c r="H10" s="64">
        <f t="shared" ref="H10:H21" si="0">F10+D10</f>
        <v>3.66825</v>
      </c>
      <c r="I10" s="49">
        <f t="shared" ref="I10:I21" si="1">G10+E10</f>
        <v>0</v>
      </c>
      <c r="J10" s="51">
        <f t="shared" ref="J10:K21" si="2">H10-B10</f>
        <v>-2250.49577</v>
      </c>
      <c r="K10" s="52">
        <f t="shared" si="2"/>
        <v>-3757.82791</v>
      </c>
    </row>
    <row r="11" spans="1:11" x14ac:dyDescent="0.25">
      <c r="A11" s="30" t="s">
        <v>2</v>
      </c>
      <c r="B11" s="43">
        <f>SUM('[1]Imports by Caricom SITC 2014'!B4:C4)/1000</f>
        <v>0.12670000000000001</v>
      </c>
      <c r="C11" s="41">
        <f>SUM('[2]Imports by Caricom SITC 2013'!B4:C4)/1000</f>
        <v>0</v>
      </c>
      <c r="D11" s="57">
        <f>SUM('[1]Exports by Caricom SITC 2014'!B4:C4)/1000</f>
        <v>59.919750000000001</v>
      </c>
      <c r="E11" s="49">
        <f>SUM('[2]Exports by Caricom SITC 2013'!B4:C4)/1000</f>
        <v>0</v>
      </c>
      <c r="F11" s="57">
        <f>SUM('[1]Re-Exports by Caricom SITC 2013'!B4:C4)/1000</f>
        <v>0</v>
      </c>
      <c r="G11" s="49">
        <f>SUM('[2]Re-Exports by Caricom SITC 2013'!B4:C4)/1000</f>
        <v>0</v>
      </c>
      <c r="H11" s="64">
        <f t="shared" si="0"/>
        <v>59.919750000000001</v>
      </c>
      <c r="I11" s="49">
        <f t="shared" si="1"/>
        <v>0</v>
      </c>
      <c r="J11" s="51">
        <f t="shared" si="2"/>
        <v>59.793050000000001</v>
      </c>
      <c r="K11" s="52">
        <f t="shared" si="2"/>
        <v>0</v>
      </c>
    </row>
    <row r="12" spans="1:11" x14ac:dyDescent="0.25">
      <c r="A12" s="30" t="s">
        <v>3</v>
      </c>
      <c r="B12" s="43">
        <f>SUM('[1]Imports by Caricom SITC 2014'!B5:C5)/1000</f>
        <v>0</v>
      </c>
      <c r="C12" s="41">
        <f>SUM('[2]Imports by Caricom SITC 2013'!B5:C5)/1000</f>
        <v>0</v>
      </c>
      <c r="D12" s="57">
        <f>SUM('[1]Exports by Caricom SITC 2014'!B5:C5)/1000</f>
        <v>0</v>
      </c>
      <c r="E12" s="49">
        <f>SUM('[2]Exports by Caricom SITC 2013'!B5:C5)/1000</f>
        <v>0</v>
      </c>
      <c r="F12" s="57">
        <f>SUM('[1]Re-Exports by Caricom SITC 2013'!B5:C5)/1000</f>
        <v>47.868490000000001</v>
      </c>
      <c r="G12" s="49">
        <f>SUM('[2]Re-Exports by Caricom SITC 2013'!B5:C5)/1000</f>
        <v>0</v>
      </c>
      <c r="H12" s="64">
        <f t="shared" si="0"/>
        <v>47.868490000000001</v>
      </c>
      <c r="I12" s="49">
        <f t="shared" si="1"/>
        <v>0</v>
      </c>
      <c r="J12" s="51">
        <f t="shared" si="2"/>
        <v>47.868490000000001</v>
      </c>
      <c r="K12" s="52">
        <f t="shared" si="2"/>
        <v>0</v>
      </c>
    </row>
    <row r="13" spans="1:11" x14ac:dyDescent="0.25">
      <c r="A13" s="30" t="s">
        <v>4</v>
      </c>
      <c r="B13" s="43">
        <f>SUM('[1]Imports by Caricom SITC 2014'!B6:C6)/1000</f>
        <v>0</v>
      </c>
      <c r="C13" s="41">
        <f>SUM('[2]Imports by Caricom SITC 2013'!B6:C6)/1000</f>
        <v>0.95604</v>
      </c>
      <c r="D13" s="57">
        <f>SUM('[1]Exports by Caricom SITC 2014'!B6:C6)/1000</f>
        <v>0</v>
      </c>
      <c r="E13" s="49">
        <f>SUM('[2]Exports by Caricom SITC 2013'!B6:C6)/1000</f>
        <v>0</v>
      </c>
      <c r="F13" s="57">
        <f>SUM('[1]Re-Exports by Caricom SITC 2013'!B6:C6)/1000</f>
        <v>0</v>
      </c>
      <c r="G13" s="49">
        <f>SUM('[2]Re-Exports by Caricom SITC 2013'!B6:C6)/1000</f>
        <v>0</v>
      </c>
      <c r="H13" s="64">
        <f t="shared" si="0"/>
        <v>0</v>
      </c>
      <c r="I13" s="49">
        <f t="shared" si="1"/>
        <v>0</v>
      </c>
      <c r="J13" s="51">
        <f t="shared" si="2"/>
        <v>0</v>
      </c>
      <c r="K13" s="52">
        <f t="shared" si="2"/>
        <v>-0.95604</v>
      </c>
    </row>
    <row r="14" spans="1:11" x14ac:dyDescent="0.25">
      <c r="A14" s="30" t="s">
        <v>5</v>
      </c>
      <c r="B14" s="43">
        <f>SUM('[1]Imports by Caricom SITC 2014'!B7:C7)/1000</f>
        <v>1037.32457</v>
      </c>
      <c r="C14" s="41">
        <f>SUM('[2]Imports by Caricom SITC 2013'!B7:C7)/1000</f>
        <v>848.51544999999999</v>
      </c>
      <c r="D14" s="57">
        <f>SUM('[1]Exports by Caricom SITC 2014'!B7:C7)/1000</f>
        <v>21.96753</v>
      </c>
      <c r="E14" s="49">
        <f>SUM('[2]Exports by Caricom SITC 2013'!B7:C7)/1000</f>
        <v>19.788650000000001</v>
      </c>
      <c r="F14" s="57">
        <f>SUM('[1]Re-Exports by Caricom SITC 2013'!B7:C7)/1000</f>
        <v>0</v>
      </c>
      <c r="G14" s="49">
        <f>SUM('[2]Re-Exports by Caricom SITC 2013'!B7:C7)/1000</f>
        <v>0</v>
      </c>
      <c r="H14" s="64">
        <f t="shared" si="0"/>
        <v>21.96753</v>
      </c>
      <c r="I14" s="49">
        <f t="shared" si="1"/>
        <v>19.788650000000001</v>
      </c>
      <c r="J14" s="51">
        <f t="shared" si="2"/>
        <v>-1015.35704</v>
      </c>
      <c r="K14" s="52">
        <f t="shared" si="2"/>
        <v>-828.72680000000003</v>
      </c>
    </row>
    <row r="15" spans="1:11" x14ac:dyDescent="0.25">
      <c r="A15" s="30" t="s">
        <v>6</v>
      </c>
      <c r="B15" s="43">
        <f>SUM('[1]Imports by Caricom SITC 2014'!B8:C8)/1000</f>
        <v>2776.1146899999999</v>
      </c>
      <c r="C15" s="41">
        <f>SUM('[2]Imports by Caricom SITC 2013'!B8:C8)/1000</f>
        <v>1880.2149100000001</v>
      </c>
      <c r="D15" s="57">
        <f>SUM('[1]Exports by Caricom SITC 2014'!B8:C8)/1000</f>
        <v>37.28781</v>
      </c>
      <c r="E15" s="49">
        <f>SUM('[2]Exports by Caricom SITC 2013'!B8:C8)/1000</f>
        <v>87.844250000000002</v>
      </c>
      <c r="F15" s="57">
        <f>SUM('[1]Re-Exports by Caricom SITC 2013'!B8:C8)/1000</f>
        <v>579.98824000000002</v>
      </c>
      <c r="G15" s="49">
        <f>SUM('[2]Re-Exports by Caricom SITC 2013'!B8:C8)/1000</f>
        <v>884.64760000000012</v>
      </c>
      <c r="H15" s="64">
        <f t="shared" si="0"/>
        <v>617.27605000000005</v>
      </c>
      <c r="I15" s="49">
        <f t="shared" si="1"/>
        <v>972.49185000000011</v>
      </c>
      <c r="J15" s="51">
        <f t="shared" si="2"/>
        <v>-2158.8386399999999</v>
      </c>
      <c r="K15" s="52">
        <f t="shared" si="2"/>
        <v>-907.72306000000003</v>
      </c>
    </row>
    <row r="16" spans="1:11" x14ac:dyDescent="0.25">
      <c r="A16" s="30" t="s">
        <v>7</v>
      </c>
      <c r="B16" s="43">
        <f>SUM('[1]Imports by Caricom SITC 2014'!B9:C9)/1000</f>
        <v>446.32216999999997</v>
      </c>
      <c r="C16" s="41">
        <f>SUM('[2]Imports by Caricom SITC 2013'!B9:C9)/1000</f>
        <v>524.27404999999999</v>
      </c>
      <c r="D16" s="57">
        <f>SUM('[1]Exports by Caricom SITC 2014'!B9:C9)/1000</f>
        <v>0</v>
      </c>
      <c r="E16" s="49">
        <f>SUM('[2]Exports by Caricom SITC 2013'!B9:C9)/1000</f>
        <v>0</v>
      </c>
      <c r="F16" s="57">
        <f>SUM('[1]Re-Exports by Caricom SITC 2013'!B9:C9)/1000</f>
        <v>0</v>
      </c>
      <c r="G16" s="49">
        <f>SUM('[2]Re-Exports by Caricom SITC 2013'!B9:C9)/1000</f>
        <v>0</v>
      </c>
      <c r="H16" s="64">
        <f t="shared" si="0"/>
        <v>0</v>
      </c>
      <c r="I16" s="49">
        <f t="shared" si="1"/>
        <v>0</v>
      </c>
      <c r="J16" s="51">
        <f t="shared" si="2"/>
        <v>-446.32216999999997</v>
      </c>
      <c r="K16" s="52">
        <f t="shared" si="2"/>
        <v>-524.27404999999999</v>
      </c>
    </row>
    <row r="17" spans="1:11" x14ac:dyDescent="0.25">
      <c r="A17" s="30" t="s">
        <v>8</v>
      </c>
      <c r="B17" s="43">
        <f>SUM('[1]Imports by Caricom SITC 2014'!B10:C10)/1000</f>
        <v>439.51067999999998</v>
      </c>
      <c r="C17" s="41">
        <f>SUM('[2]Imports by Caricom SITC 2013'!B10:C10)/1000</f>
        <v>278.2199</v>
      </c>
      <c r="D17" s="57">
        <f>SUM('[1]Exports by Caricom SITC 2014'!B10:C10)/1000</f>
        <v>0</v>
      </c>
      <c r="E17" s="49">
        <f>SUM('[2]Exports by Caricom SITC 2013'!B10:C10)/1000</f>
        <v>0</v>
      </c>
      <c r="F17" s="57">
        <f>SUM('[1]Re-Exports by Caricom SITC 2013'!B10:C10)/1000</f>
        <v>0</v>
      </c>
      <c r="G17" s="49">
        <f>SUM('[2]Re-Exports by Caricom SITC 2013'!B10:C10)/1000</f>
        <v>0</v>
      </c>
      <c r="H17" s="64">
        <f t="shared" si="0"/>
        <v>0</v>
      </c>
      <c r="I17" s="49">
        <f t="shared" si="1"/>
        <v>0</v>
      </c>
      <c r="J17" s="51">
        <f t="shared" si="2"/>
        <v>-439.51067999999998</v>
      </c>
      <c r="K17" s="52">
        <f t="shared" si="2"/>
        <v>-278.2199</v>
      </c>
    </row>
    <row r="18" spans="1:11" x14ac:dyDescent="0.25">
      <c r="A18" s="30" t="s">
        <v>9</v>
      </c>
      <c r="B18" s="43">
        <f>SUM('[1]Imports by Caricom SITC 2014'!B11:C11)/1000</f>
        <v>0</v>
      </c>
      <c r="C18" s="41">
        <f>SUM('[2]Imports by Caricom SITC 2013'!B11:C11)/1000</f>
        <v>0</v>
      </c>
      <c r="D18" s="57">
        <f>SUM('[1]Exports by Caricom SITC 2014'!B11:C11)/1000</f>
        <v>0</v>
      </c>
      <c r="E18" s="49">
        <f>SUM('[2]Exports by Caricom SITC 2013'!B11:C11)/1000</f>
        <v>0</v>
      </c>
      <c r="F18" s="57">
        <f>SUM('[1]Re-Exports by Caricom SITC 2013'!B11:C11)/1000</f>
        <v>0</v>
      </c>
      <c r="G18" s="49">
        <f>SUM('[2]Re-Exports by Caricom SITC 2013'!B11:C11)/1000</f>
        <v>0</v>
      </c>
      <c r="H18" s="64">
        <f t="shared" si="0"/>
        <v>0</v>
      </c>
      <c r="I18" s="49">
        <f t="shared" si="1"/>
        <v>0</v>
      </c>
      <c r="J18" s="51">
        <f t="shared" si="2"/>
        <v>0</v>
      </c>
      <c r="K18" s="52">
        <f t="shared" si="2"/>
        <v>0</v>
      </c>
    </row>
    <row r="19" spans="1:11" x14ac:dyDescent="0.25">
      <c r="A19" s="30" t="s">
        <v>11</v>
      </c>
      <c r="B19" s="43">
        <f>SUM('[1]Imports by Caricom SITC 2014'!B12:C12)/1000</f>
        <v>97.930460000000011</v>
      </c>
      <c r="C19" s="41">
        <f>SUM('[2]Imports by Caricom SITC 2013'!B12:C12)/1000</f>
        <v>106.70255</v>
      </c>
      <c r="D19" s="57">
        <f>SUM('[1]Exports by Caricom SITC 2014'!B12:C12)/1000</f>
        <v>0</v>
      </c>
      <c r="E19" s="49">
        <f>SUM('[2]Exports by Caricom SITC 2013'!B12:C12)/1000</f>
        <v>0</v>
      </c>
      <c r="F19" s="57">
        <f>SUM('[1]Re-Exports by Caricom SITC 2013'!B12:C12)/1000</f>
        <v>0</v>
      </c>
      <c r="G19" s="49">
        <f>SUM('[2]Re-Exports by Caricom SITC 2013'!B12:C12)/1000</f>
        <v>20.981999999999999</v>
      </c>
      <c r="H19" s="64">
        <f t="shared" si="0"/>
        <v>0</v>
      </c>
      <c r="I19" s="49">
        <f t="shared" si="1"/>
        <v>20.981999999999999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3">
        <f>SUM('[1]Imports by Caricom SITC 2014'!B13:C13)/1000</f>
        <v>0.47046000000000004</v>
      </c>
      <c r="C20" s="41">
        <f>SUM('[2]Imports by Caricom SITC 2013'!B13:C13)/1000</f>
        <v>50.824940000000005</v>
      </c>
      <c r="D20" s="57">
        <f>SUM('[1]Exports by Caricom SITC 2014'!B13:C13)/1000</f>
        <v>0</v>
      </c>
      <c r="E20" s="49">
        <f>SUM('[2]Exports by Caricom SITC 2013'!B13:C13)/1000</f>
        <v>0</v>
      </c>
      <c r="F20" s="57">
        <f>SUM('[1]Re-Exports by Caricom SITC 2013'!B13:C13)/1000</f>
        <v>0</v>
      </c>
      <c r="G20" s="49">
        <f>SUM('[2]Re-Exports by Caricom SITC 2013'!B13:C13)/1000</f>
        <v>0</v>
      </c>
      <c r="H20" s="64">
        <f t="shared" si="0"/>
        <v>0</v>
      </c>
      <c r="I20" s="49">
        <f t="shared" si="1"/>
        <v>0</v>
      </c>
      <c r="J20" s="51">
        <f t="shared" si="2"/>
        <v>-0.47046000000000004</v>
      </c>
      <c r="K20" s="52">
        <f>I20-C20</f>
        <v>-50.824940000000005</v>
      </c>
    </row>
    <row r="21" spans="1:11" x14ac:dyDescent="0.25">
      <c r="A21" s="30" t="s">
        <v>12</v>
      </c>
      <c r="B21" s="43">
        <f>SUM('[1]Imports by Caricom SITC 2014'!B14:C14)/1000</f>
        <v>0</v>
      </c>
      <c r="C21" s="41">
        <f>SUM('[2]Imports by Caricom SITC 2013'!B14:C14)/1000</f>
        <v>2.09626</v>
      </c>
      <c r="D21" s="57">
        <f>SUM('[1]Exports by Caricom SITC 2014'!B14:C14)/1000</f>
        <v>0</v>
      </c>
      <c r="E21" s="49">
        <f>SUM('[2]Exports by Caricom SITC 2013'!B14:C14)/1000</f>
        <v>0</v>
      </c>
      <c r="F21" s="57">
        <f>SUM('[1]Re-Exports by Caricom SITC 2013'!B14:C14)/1000</f>
        <v>6.2542499999999999</v>
      </c>
      <c r="G21" s="49">
        <f>SUM('[2]Re-Exports by Caricom SITC 2013'!B14:C14)/1000</f>
        <v>0</v>
      </c>
      <c r="H21" s="64">
        <f t="shared" si="0"/>
        <v>6.2542499999999999</v>
      </c>
      <c r="I21" s="49">
        <f t="shared" si="1"/>
        <v>0</v>
      </c>
      <c r="J21" s="51">
        <f t="shared" si="2"/>
        <v>6.2542499999999999</v>
      </c>
      <c r="K21" s="53">
        <f>I21-C21</f>
        <v>-2.09626</v>
      </c>
    </row>
    <row r="22" spans="1:11" ht="15.75" thickBot="1" x14ac:dyDescent="0.3">
      <c r="A22" s="2" t="s">
        <v>13</v>
      </c>
      <c r="B22" s="60">
        <f t="shared" ref="B22:I22" si="3">SUM(B9:B21)</f>
        <v>7667.8541999999989</v>
      </c>
      <c r="C22" s="59">
        <f t="shared" si="3"/>
        <v>7759.4524200000014</v>
      </c>
      <c r="D22" s="60">
        <f t="shared" si="3"/>
        <v>7576.295207000001</v>
      </c>
      <c r="E22" s="59">
        <f t="shared" si="3"/>
        <v>12847.900180000002</v>
      </c>
      <c r="F22" s="60">
        <f t="shared" si="3"/>
        <v>668.58645000000001</v>
      </c>
      <c r="G22" s="59">
        <f t="shared" si="3"/>
        <v>905.6296000000001</v>
      </c>
      <c r="H22" s="60">
        <f t="shared" si="3"/>
        <v>8244.8816569999999</v>
      </c>
      <c r="I22" s="59">
        <f t="shared" si="3"/>
        <v>13753.529780000003</v>
      </c>
      <c r="J22" s="54">
        <f>SUM(J9:J21)</f>
        <v>674.95791700000098</v>
      </c>
      <c r="K22" s="54">
        <f>SUM(K9:K21)</f>
        <v>6079.7979100000011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87</v>
      </c>
      <c r="E25" s="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22" t="s">
        <v>114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2" t="s">
        <v>137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25">
      <c r="A3" s="222" t="s">
        <v>145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</row>
    <row r="6" spans="1:9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</row>
    <row r="7" spans="1:9" x14ac:dyDescent="0.25">
      <c r="A7" s="4"/>
      <c r="B7" s="8" t="s">
        <v>134</v>
      </c>
      <c r="C7" s="8" t="s">
        <v>134</v>
      </c>
      <c r="D7" s="24" t="s">
        <v>134</v>
      </c>
      <c r="E7" s="25" t="s">
        <v>134</v>
      </c>
      <c r="F7" s="8" t="s">
        <v>134</v>
      </c>
      <c r="G7" s="25" t="s">
        <v>134</v>
      </c>
      <c r="H7" s="8" t="s">
        <v>134</v>
      </c>
      <c r="I7" s="25" t="s">
        <v>134</v>
      </c>
    </row>
    <row r="8" spans="1:9" x14ac:dyDescent="0.25">
      <c r="A8" s="39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</row>
    <row r="9" spans="1:9" x14ac:dyDescent="0.25">
      <c r="A9" s="19" t="s">
        <v>138</v>
      </c>
      <c r="B9" s="42">
        <f>SUM('[1]Caricom Imports by COO 14'!B3:C3)/1000</f>
        <v>4.01</v>
      </c>
      <c r="C9" s="41">
        <f>SUM('[2]Caricom Imports by COO 13'!B3:C3)/1000</f>
        <v>0</v>
      </c>
      <c r="D9" s="50">
        <f>SUM('[1]CARICOM exports by COO 13'!B3:C3)/1000</f>
        <v>34.565440000000002</v>
      </c>
      <c r="E9" s="41">
        <f>SUM('[2]CARICOM exports by COO 13'!B3:C3)/1000</f>
        <v>0</v>
      </c>
      <c r="F9" s="43">
        <f>SUM('[1]CARICOM re-exports by COO 14'!B3:C3)/1000</f>
        <v>0</v>
      </c>
      <c r="G9" s="41">
        <f>SUM('[2]CARICOM re-exports by COO 13'!B3:C3)/1000</f>
        <v>0</v>
      </c>
      <c r="H9" s="42">
        <f>F9+D9</f>
        <v>34.565440000000002</v>
      </c>
      <c r="I9" s="41">
        <f>G9+E9</f>
        <v>0</v>
      </c>
    </row>
    <row r="10" spans="1:9" x14ac:dyDescent="0.25">
      <c r="A10" s="19" t="s">
        <v>30</v>
      </c>
      <c r="B10" s="42">
        <f>SUM('[1]Caricom Imports by COO 14'!B4:C4)/1000</f>
        <v>788.35709000000008</v>
      </c>
      <c r="C10" s="41">
        <f>SUM('[2]Caricom Imports by COO 13'!B4:C4)/1000</f>
        <v>309.57763</v>
      </c>
      <c r="D10" s="50">
        <f>SUM('[1]CARICOM exports by COO 13'!B4:C4)/1000</f>
        <v>235.88225</v>
      </c>
      <c r="E10" s="41">
        <f>SUM('[2]CARICOM exports by COO 13'!B4:C4)/1000</f>
        <v>513.87527</v>
      </c>
      <c r="F10" s="43">
        <f>SUM('[1]CARICOM re-exports by COO 14'!B4:C4)/1000</f>
        <v>0.73941000000000001</v>
      </c>
      <c r="G10" s="41">
        <f>SUM('[2]CARICOM re-exports by COO 13'!B4:C4)/1000</f>
        <v>0</v>
      </c>
      <c r="H10" s="42">
        <f t="shared" ref="H10:H20" si="0">F10+D10</f>
        <v>236.62165999999999</v>
      </c>
      <c r="I10" s="41">
        <f t="shared" ref="I10:I20" si="1">G10+E10</f>
        <v>513.87527</v>
      </c>
    </row>
    <row r="11" spans="1:9" x14ac:dyDescent="0.25">
      <c r="A11" s="19" t="s">
        <v>31</v>
      </c>
      <c r="B11" s="42">
        <f>SUM('[1]Caricom Imports by COO 14'!B5:C5)/1000</f>
        <v>251.05563000000001</v>
      </c>
      <c r="C11" s="41">
        <f>SUM('[2]Caricom Imports by COO 13'!B5:C5)/1000</f>
        <v>169.71410999999998</v>
      </c>
      <c r="D11" s="50">
        <f>SUM('[1]CARICOM exports by COO 13'!B5:C5)/1000</f>
        <v>0</v>
      </c>
      <c r="E11" s="41">
        <f>SUM('[2]CARICOM exports by COO 13'!B5:C5)/1000</f>
        <v>0</v>
      </c>
      <c r="F11" s="43">
        <f>SUM('[1]CARICOM re-exports by COO 14'!B5:C5)/1000</f>
        <v>15.84</v>
      </c>
      <c r="G11" s="41">
        <f>SUM('[2]CARICOM re-exports by COO 13'!B5:C5)/1000</f>
        <v>0</v>
      </c>
      <c r="H11" s="42">
        <f t="shared" si="0"/>
        <v>15.84</v>
      </c>
      <c r="I11" s="41">
        <f t="shared" si="1"/>
        <v>0</v>
      </c>
    </row>
    <row r="12" spans="1:9" x14ac:dyDescent="0.25">
      <c r="A12" s="19" t="s">
        <v>32</v>
      </c>
      <c r="B12" s="42">
        <f>SUM('[1]Caricom Imports by COO 14'!B6:C6)/1000</f>
        <v>132.27134000000001</v>
      </c>
      <c r="C12" s="41">
        <f>SUM('[2]Caricom Imports by COO 13'!B6:C6)/1000</f>
        <v>0.155</v>
      </c>
      <c r="D12" s="50">
        <f>SUM('[1]CARICOM exports by COO 13'!B6:C6)/1000</f>
        <v>0</v>
      </c>
      <c r="E12" s="41">
        <f>SUM('[2]CARICOM exports by COO 13'!B6:C6)/1000</f>
        <v>0</v>
      </c>
      <c r="F12" s="43">
        <f>SUM('[1]CARICOM re-exports by COO 14'!B6:C6)/1000</f>
        <v>6.0525000000000002</v>
      </c>
      <c r="G12" s="41">
        <f>SUM('[2]CARICOM re-exports by COO 13'!B6:C6)/1000</f>
        <v>0</v>
      </c>
      <c r="H12" s="42">
        <f t="shared" si="0"/>
        <v>6.0525000000000002</v>
      </c>
      <c r="I12" s="41">
        <f t="shared" si="1"/>
        <v>0</v>
      </c>
    </row>
    <row r="13" spans="1:9" x14ac:dyDescent="0.25">
      <c r="A13" s="19" t="s">
        <v>33</v>
      </c>
      <c r="B13" s="42">
        <f>SUM('[1]Caricom Imports by COO 14'!B7:C7)/1000</f>
        <v>498.31162999999998</v>
      </c>
      <c r="C13" s="41">
        <f>SUM('[2]Caricom Imports by COO 13'!B7:C7)/1000</f>
        <v>153.06921</v>
      </c>
      <c r="D13" s="50">
        <f>SUM('[1]CARICOM exports by COO 13'!B7:C7)/1000</f>
        <v>1649.3367800000001</v>
      </c>
      <c r="E13" s="41">
        <f>SUM('[2]CARICOM exports by COO 13'!B7:C7)/1000</f>
        <v>2129.1812199999999</v>
      </c>
      <c r="F13" s="43">
        <f>SUM('[1]CARICOM re-exports by COO 14'!B7:C7)/1000</f>
        <v>0</v>
      </c>
      <c r="G13" s="41">
        <f>SUM('[2]CARICOM re-exports by COO 13'!B7:C7)/1000</f>
        <v>0</v>
      </c>
      <c r="H13" s="42">
        <f t="shared" si="0"/>
        <v>1649.3367800000001</v>
      </c>
      <c r="I13" s="41">
        <f t="shared" si="1"/>
        <v>2129.1812199999999</v>
      </c>
    </row>
    <row r="14" spans="1:9" x14ac:dyDescent="0.25">
      <c r="A14" s="19" t="s">
        <v>139</v>
      </c>
      <c r="B14" s="42">
        <f>SUM('[1]Caricom Imports by COO 14'!B8:C8)/1000</f>
        <v>0</v>
      </c>
      <c r="C14" s="41">
        <f>SUM('[2]Caricom Imports by COO 13'!B8:C8)/1000</f>
        <v>2.5180000000000001E-2</v>
      </c>
      <c r="D14" s="50">
        <f>SUM('[1]CARICOM exports by COO 13'!B8:C8)/1000</f>
        <v>0</v>
      </c>
      <c r="E14" s="41">
        <f>SUM('[2]CARICOM exports by COO 13'!B8:C8)/1000</f>
        <v>0</v>
      </c>
      <c r="F14" s="43">
        <f>SUM('[1]CARICOM re-exports by COO 14'!B8:C8)/1000</f>
        <v>0</v>
      </c>
      <c r="G14" s="41">
        <f>SUM('[2]CARICOM re-exports by COO 13'!B8:C8)/1000</f>
        <v>0</v>
      </c>
      <c r="H14" s="42">
        <f t="shared" si="0"/>
        <v>0</v>
      </c>
      <c r="I14" s="41">
        <f t="shared" si="1"/>
        <v>0</v>
      </c>
    </row>
    <row r="15" spans="1:9" x14ac:dyDescent="0.25">
      <c r="A15" s="19" t="s">
        <v>34</v>
      </c>
      <c r="B15" s="42">
        <f>SUM('[1]Caricom Imports by COO 14'!B9:C9)/1000</f>
        <v>2658.18867</v>
      </c>
      <c r="C15" s="41">
        <f>SUM('[2]Caricom Imports by COO 13'!B9:C9)/1000</f>
        <v>2680.9579399999998</v>
      </c>
      <c r="D15" s="50">
        <f>SUM('[1]CARICOM exports by COO 13'!B9:C9)/1000</f>
        <v>3572.4737939999995</v>
      </c>
      <c r="E15" s="41">
        <f>SUM('[2]CARICOM exports by COO 13'!B9:C9)/1000</f>
        <v>3344.00252</v>
      </c>
      <c r="F15" s="43">
        <f>SUM('[1]CARICOM re-exports by COO 14'!B9:C9)/1000</f>
        <v>645.75279</v>
      </c>
      <c r="G15" s="41">
        <f>SUM('[2]CARICOM re-exports by COO 13'!B9:C9)/1000</f>
        <v>878.91468000000009</v>
      </c>
      <c r="H15" s="42">
        <f t="shared" si="0"/>
        <v>4218.226584</v>
      </c>
      <c r="I15" s="41">
        <f t="shared" si="1"/>
        <v>4222.9171999999999</v>
      </c>
    </row>
    <row r="16" spans="1:9" x14ac:dyDescent="0.25">
      <c r="A16" s="19" t="s">
        <v>140</v>
      </c>
      <c r="B16" s="42">
        <f>SUM('[1]Caricom Imports by COO 14'!B10:C10)/1000</f>
        <v>194.8905</v>
      </c>
      <c r="C16" s="41">
        <f>SUM('[2]Caricom Imports by COO 13'!B10:C10)/1000</f>
        <v>0</v>
      </c>
      <c r="D16" s="50">
        <f>SUM('[1]CARICOM exports by COO 13'!B10:C10)/1000</f>
        <v>0</v>
      </c>
      <c r="E16" s="41">
        <f>SUM('[2]CARICOM exports by COO 13'!B10:C10)/1000</f>
        <v>0</v>
      </c>
      <c r="F16" s="43">
        <f>SUM('[1]CARICOM re-exports by COO 14'!B10:C10)/1000</f>
        <v>0.20175000000000001</v>
      </c>
      <c r="G16" s="41">
        <f>SUM('[2]CARICOM re-exports by COO 13'!B10:C10)/1000</f>
        <v>0</v>
      </c>
      <c r="H16" s="42">
        <f t="shared" si="0"/>
        <v>0.20175000000000001</v>
      </c>
      <c r="I16" s="41">
        <f t="shared" si="1"/>
        <v>0</v>
      </c>
    </row>
    <row r="17" spans="1:9" x14ac:dyDescent="0.25">
      <c r="A17" s="19" t="s">
        <v>141</v>
      </c>
      <c r="B17" s="42">
        <f>SUM('[1]Caricom Imports by COO 14'!B11:C11)/1000</f>
        <v>395.66922</v>
      </c>
      <c r="C17" s="41">
        <f>SUM('[2]Caricom Imports by COO 13'!B11:C11)/1000</f>
        <v>653.43346999999994</v>
      </c>
      <c r="D17" s="50">
        <f>SUM('[1]CARICOM exports by COO 13'!B11:C11)/1000</f>
        <v>2.74255</v>
      </c>
      <c r="E17" s="41">
        <f>SUM('[2]CARICOM exports by COO 13'!B11:C11)/1000</f>
        <v>0</v>
      </c>
      <c r="F17" s="43">
        <f>SUM('[1]CARICOM re-exports by COO 14'!B11:C11)/1000</f>
        <v>0</v>
      </c>
      <c r="G17" s="41">
        <f>SUM('[2]CARICOM re-exports by COO 13'!B11:C11)/1000</f>
        <v>5.73292</v>
      </c>
      <c r="H17" s="42">
        <f t="shared" si="0"/>
        <v>2.74255</v>
      </c>
      <c r="I17" s="41">
        <f t="shared" si="1"/>
        <v>5.73292</v>
      </c>
    </row>
    <row r="18" spans="1:9" x14ac:dyDescent="0.25">
      <c r="A18" s="19" t="s">
        <v>148</v>
      </c>
      <c r="B18" s="42">
        <f>SUM('[1]Caricom Imports by COO 14'!B12:C12)/1000</f>
        <v>0</v>
      </c>
      <c r="C18" s="41">
        <f>SUM('[2]Caricom Imports by COO 13'!B12:C12)/1000</f>
        <v>0</v>
      </c>
      <c r="D18" s="50">
        <f>SUM('[1]CARICOM exports by COO 13'!B12:C12)/1000</f>
        <v>0</v>
      </c>
      <c r="E18" s="41">
        <f>SUM('[2]CARICOM exports by COO 13'!B12:C12)/1000</f>
        <v>0</v>
      </c>
      <c r="F18" s="43">
        <f>SUM('[1]CARICOM re-exports by COO 14'!B12:C12)/1000</f>
        <v>0</v>
      </c>
      <c r="G18" s="41">
        <f>SUM('[2]CARICOM re-exports by COO 13'!B12:C12)/1000</f>
        <v>0</v>
      </c>
      <c r="H18" s="42"/>
      <c r="I18" s="41"/>
    </row>
    <row r="19" spans="1:9" x14ac:dyDescent="0.25">
      <c r="A19" s="19" t="s">
        <v>142</v>
      </c>
      <c r="B19" s="42">
        <f>SUM('[1]Caricom Imports by COO 14'!B13:C13)/1000</f>
        <v>14.68961</v>
      </c>
      <c r="C19" s="41">
        <f>SUM('[2]Caricom Imports by COO 13'!B13:C13)/1000</f>
        <v>0</v>
      </c>
      <c r="D19" s="50">
        <f>SUM('[1]CARICOM exports by COO 13'!B13:C13)/1000</f>
        <v>427.10861</v>
      </c>
      <c r="E19" s="41">
        <f>SUM('[2]CARICOM exports by COO 13'!B13:C13)/1000</f>
        <v>180.77227999999999</v>
      </c>
      <c r="F19" s="43">
        <f>SUM('[1]CARICOM re-exports by COO 14'!B13:C13)/1000</f>
        <v>0</v>
      </c>
      <c r="G19" s="41">
        <f>SUM('[2]CARICOM re-exports by COO 13'!B13:C13)/1000</f>
        <v>0</v>
      </c>
      <c r="H19" s="42">
        <f t="shared" si="0"/>
        <v>427.10861</v>
      </c>
      <c r="I19" s="41">
        <f t="shared" si="1"/>
        <v>180.77227999999999</v>
      </c>
    </row>
    <row r="20" spans="1:9" x14ac:dyDescent="0.25">
      <c r="A20" s="19" t="s">
        <v>38</v>
      </c>
      <c r="B20" s="42">
        <f>SUM('[1]Caricom Imports by COO 14'!B14:C14)/1000</f>
        <v>2730.4105099999997</v>
      </c>
      <c r="C20" s="41">
        <f>SUM('[2]Caricom Imports by COO 13'!B14:C14)/1000</f>
        <v>3792.5198799999998</v>
      </c>
      <c r="D20" s="50">
        <f>SUM('[1]CARICOM exports by COO 13'!B14:C14)/1000</f>
        <v>1654.185782</v>
      </c>
      <c r="E20" s="41">
        <f>SUM('[2]CARICOM exports by COO 13'!B14:C14)/1000</f>
        <v>6680.0689000000002</v>
      </c>
      <c r="F20" s="43">
        <f>SUM('[1]CARICOM re-exports by COO 14'!B14:C14)/1000</f>
        <v>0</v>
      </c>
      <c r="G20" s="41">
        <f>SUM('[2]CARICOM re-exports by COO 13'!B14:C14)/1000</f>
        <v>20.981999999999999</v>
      </c>
      <c r="H20" s="42">
        <f t="shared" si="0"/>
        <v>1654.185782</v>
      </c>
      <c r="I20" s="41">
        <f t="shared" si="1"/>
        <v>6701.0509000000002</v>
      </c>
    </row>
    <row r="21" spans="1:9" ht="15.75" hidden="1" thickBot="1" x14ac:dyDescent="0.3">
      <c r="A21" s="65" t="s">
        <v>149</v>
      </c>
      <c r="B21" s="42">
        <f>SUM('[1]Caricom Imports by COO 14'!B15:C15)/1000</f>
        <v>0</v>
      </c>
      <c r="C21" s="41">
        <f>SUM('[2]Caricom Imports by COO 13'!B15:C15)/1000</f>
        <v>0</v>
      </c>
      <c r="D21" s="50">
        <f>SUM('[1]CARICOM exports by COO 13'!B15:C15)/1000</f>
        <v>0</v>
      </c>
      <c r="E21" s="41">
        <f>SUM('[2]CARICOM exports by COO 13'!B15:C15)/1000</f>
        <v>0</v>
      </c>
      <c r="F21" s="43">
        <f>SUM('[1]CARICOM re-exports by COO 14'!B15:C15)/1000</f>
        <v>0</v>
      </c>
      <c r="G21" s="41">
        <f>SUM('[2]CARICOM re-exports by COO 13'!B15:C15)/1000</f>
        <v>0</v>
      </c>
      <c r="H21" s="42"/>
      <c r="I21" s="41"/>
    </row>
    <row r="22" spans="1:9" ht="15.75" thickBot="1" x14ac:dyDescent="0.3">
      <c r="A22" s="7" t="s">
        <v>18</v>
      </c>
      <c r="B22" s="58">
        <f t="shared" ref="B22:I22" si="2">SUM(B9:B20)</f>
        <v>7667.8541999999998</v>
      </c>
      <c r="C22" s="59">
        <f t="shared" si="2"/>
        <v>7759.4524199999996</v>
      </c>
      <c r="D22" s="58">
        <f t="shared" si="2"/>
        <v>7576.2952060000007</v>
      </c>
      <c r="E22" s="59">
        <f t="shared" si="2"/>
        <v>12847.90019</v>
      </c>
      <c r="F22" s="60">
        <f t="shared" si="2"/>
        <v>668.5864499999999</v>
      </c>
      <c r="G22" s="59">
        <f t="shared" si="2"/>
        <v>905.6296000000001</v>
      </c>
      <c r="H22" s="60">
        <f t="shared" si="2"/>
        <v>8244.8816560000014</v>
      </c>
      <c r="I22" s="59">
        <f t="shared" si="2"/>
        <v>13753.529790000001</v>
      </c>
    </row>
    <row r="23" spans="1:9" ht="15.75" thickTop="1" x14ac:dyDescent="0.25">
      <c r="A23" s="1" t="s">
        <v>85</v>
      </c>
      <c r="B23" s="10"/>
      <c r="C23" s="10"/>
      <c r="D23" s="10"/>
      <c r="E23" s="10"/>
      <c r="F23" s="10"/>
      <c r="G23" s="10"/>
    </row>
    <row r="24" spans="1:9" x14ac:dyDescent="0.25">
      <c r="A24" s="1" t="s">
        <v>143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B27" s="3"/>
      <c r="C27" s="3"/>
      <c r="D27" s="3"/>
      <c r="E27" s="3"/>
      <c r="F27" s="3"/>
      <c r="G27" s="3"/>
      <c r="H27" s="3"/>
      <c r="I27" s="3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H16" sqref="H16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22" t="s">
        <v>133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104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6"/>
      <c r="B4" s="6"/>
      <c r="C4" s="6"/>
      <c r="D4" s="6"/>
      <c r="E4" s="6"/>
      <c r="F4" s="6"/>
      <c r="G4" s="6"/>
      <c r="H4" s="6"/>
      <c r="K4" s="12" t="s">
        <v>147</v>
      </c>
    </row>
    <row r="5" spans="1:11" x14ac:dyDescent="0.25">
      <c r="A5" s="237" t="s">
        <v>14</v>
      </c>
      <c r="B5" s="224" t="s">
        <v>62</v>
      </c>
      <c r="C5" s="225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38"/>
      <c r="B6" s="232"/>
      <c r="C6" s="244"/>
      <c r="D6" s="223" t="s">
        <v>16</v>
      </c>
      <c r="E6" s="223"/>
      <c r="F6" s="223" t="s">
        <v>17</v>
      </c>
      <c r="G6" s="223"/>
      <c r="H6" s="234" t="s">
        <v>18</v>
      </c>
      <c r="I6" s="229"/>
      <c r="J6" s="232"/>
      <c r="K6" s="233"/>
    </row>
    <row r="7" spans="1:11" x14ac:dyDescent="0.25">
      <c r="A7" s="23"/>
      <c r="B7" s="24" t="s">
        <v>159</v>
      </c>
      <c r="C7" s="25" t="s">
        <v>159</v>
      </c>
      <c r="D7" s="24" t="s">
        <v>159</v>
      </c>
      <c r="E7" s="25" t="s">
        <v>159</v>
      </c>
      <c r="F7" s="24" t="s">
        <v>159</v>
      </c>
      <c r="G7" s="25" t="s">
        <v>159</v>
      </c>
      <c r="H7" s="24" t="s">
        <v>159</v>
      </c>
      <c r="I7" s="25" t="s">
        <v>159</v>
      </c>
      <c r="J7" s="24" t="s">
        <v>159</v>
      </c>
      <c r="K7" s="25" t="s">
        <v>159</v>
      </c>
    </row>
    <row r="8" spans="1:11" x14ac:dyDescent="0.25">
      <c r="A8" s="26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  <c r="J8" s="27">
        <v>2024</v>
      </c>
      <c r="K8" s="29">
        <v>2023</v>
      </c>
    </row>
    <row r="9" spans="1:11" x14ac:dyDescent="0.25">
      <c r="A9" s="30" t="s">
        <v>0</v>
      </c>
      <c r="B9" s="42">
        <v>272854.93771999999</v>
      </c>
      <c r="C9" s="41">
        <v>251610.73685000002</v>
      </c>
      <c r="D9" s="42">
        <v>329554.22491599998</v>
      </c>
      <c r="E9" s="41">
        <v>331617.07228600001</v>
      </c>
      <c r="F9" s="42">
        <v>462.87621999999999</v>
      </c>
      <c r="G9" s="41">
        <v>352.55831000000001</v>
      </c>
      <c r="H9" s="42">
        <v>330017.10113599995</v>
      </c>
      <c r="I9" s="45">
        <v>331969.630596</v>
      </c>
      <c r="J9" s="44">
        <v>57162.163415999967</v>
      </c>
      <c r="K9" s="45">
        <v>80358.893745999987</v>
      </c>
    </row>
    <row r="10" spans="1:11" x14ac:dyDescent="0.25">
      <c r="A10" s="30" t="s">
        <v>1</v>
      </c>
      <c r="B10" s="42">
        <v>45320.604060000005</v>
      </c>
      <c r="C10" s="41">
        <v>42530.825280000005</v>
      </c>
      <c r="D10" s="42">
        <v>9129.1076200000007</v>
      </c>
      <c r="E10" s="41">
        <v>5405.8231900000001</v>
      </c>
      <c r="F10" s="42">
        <v>212.29850999999999</v>
      </c>
      <c r="G10" s="41">
        <v>549.52558999999997</v>
      </c>
      <c r="H10" s="42">
        <v>9341.4061300000012</v>
      </c>
      <c r="I10" s="45">
        <v>5955.3487800000003</v>
      </c>
      <c r="J10" s="46">
        <v>-35979.197930000002</v>
      </c>
      <c r="K10" s="47">
        <v>-36575.476500000004</v>
      </c>
    </row>
    <row r="11" spans="1:11" x14ac:dyDescent="0.25">
      <c r="A11" s="30" t="s">
        <v>2</v>
      </c>
      <c r="B11" s="42">
        <v>43392.989710000002</v>
      </c>
      <c r="C11" s="41">
        <v>39456.964110000001</v>
      </c>
      <c r="D11" s="42">
        <v>5510.4557099999993</v>
      </c>
      <c r="E11" s="41">
        <v>5473.47397</v>
      </c>
      <c r="F11" s="42">
        <v>817.20074999999997</v>
      </c>
      <c r="G11" s="41">
        <v>455.29122999999998</v>
      </c>
      <c r="H11" s="42">
        <v>6327.6564599999992</v>
      </c>
      <c r="I11" s="45">
        <v>5928.7651999999998</v>
      </c>
      <c r="J11" s="46">
        <v>-37065.333250000003</v>
      </c>
      <c r="K11" s="47">
        <v>-33528.198909999999</v>
      </c>
    </row>
    <row r="12" spans="1:11" x14ac:dyDescent="0.25">
      <c r="A12" s="30" t="s">
        <v>3</v>
      </c>
      <c r="B12" s="42">
        <v>370736.83217900002</v>
      </c>
      <c r="C12" s="41">
        <v>337583.62167000002</v>
      </c>
      <c r="D12" s="42">
        <v>22.26</v>
      </c>
      <c r="E12" s="41">
        <v>1460.6525530000001</v>
      </c>
      <c r="F12" s="42">
        <v>40263.592370000006</v>
      </c>
      <c r="G12" s="41">
        <v>36087.704070000007</v>
      </c>
      <c r="H12" s="42">
        <v>40285.852370000008</v>
      </c>
      <c r="I12" s="45">
        <v>37548.356623000007</v>
      </c>
      <c r="J12" s="46">
        <v>-330450.97980900004</v>
      </c>
      <c r="K12" s="47">
        <v>-300035.26504700002</v>
      </c>
    </row>
    <row r="13" spans="1:11" x14ac:dyDescent="0.25">
      <c r="A13" s="30" t="s">
        <v>4</v>
      </c>
      <c r="B13" s="42">
        <v>31617.996600000002</v>
      </c>
      <c r="C13" s="41">
        <v>27106.237009999997</v>
      </c>
      <c r="D13" s="42">
        <v>7371.195749999999</v>
      </c>
      <c r="E13" s="41">
        <v>6760.1322699999992</v>
      </c>
      <c r="F13" s="42">
        <v>0</v>
      </c>
      <c r="G13" s="41">
        <v>0</v>
      </c>
      <c r="H13" s="42">
        <v>7371.195749999999</v>
      </c>
      <c r="I13" s="45">
        <v>6760.1322699999992</v>
      </c>
      <c r="J13" s="46">
        <v>-24246.800850000003</v>
      </c>
      <c r="K13" s="47">
        <v>-20346.104739999999</v>
      </c>
    </row>
    <row r="14" spans="1:11" x14ac:dyDescent="0.25">
      <c r="A14" s="30" t="s">
        <v>5</v>
      </c>
      <c r="B14" s="42">
        <v>224601.59458999999</v>
      </c>
      <c r="C14" s="41">
        <v>223068.90948999996</v>
      </c>
      <c r="D14" s="42">
        <v>2817.5220000000004</v>
      </c>
      <c r="E14" s="41">
        <v>3073.8070000000002</v>
      </c>
      <c r="F14" s="42">
        <v>1620.6219999999998</v>
      </c>
      <c r="G14" s="41">
        <v>1543.2425000000001</v>
      </c>
      <c r="H14" s="42">
        <v>4438.1440000000002</v>
      </c>
      <c r="I14" s="45">
        <v>4617.0495000000001</v>
      </c>
      <c r="J14" s="46">
        <v>-220163.45058999999</v>
      </c>
      <c r="K14" s="47">
        <v>-218451.85998999997</v>
      </c>
    </row>
    <row r="15" spans="1:11" x14ac:dyDescent="0.25">
      <c r="A15" s="30" t="s">
        <v>6</v>
      </c>
      <c r="B15" s="42">
        <v>325525.20444999996</v>
      </c>
      <c r="C15" s="41">
        <v>309232.08730999992</v>
      </c>
      <c r="D15" s="42">
        <v>7232.0533100000002</v>
      </c>
      <c r="E15" s="41">
        <v>6545.0587599999999</v>
      </c>
      <c r="F15" s="42">
        <v>1982.7873400000001</v>
      </c>
      <c r="G15" s="41">
        <v>1485.0143399999999</v>
      </c>
      <c r="H15" s="42">
        <v>9214.8406500000001</v>
      </c>
      <c r="I15" s="45">
        <v>8030.0730999999996</v>
      </c>
      <c r="J15" s="46">
        <v>-316310.36379999993</v>
      </c>
      <c r="K15" s="47">
        <v>-301202.01420999994</v>
      </c>
    </row>
    <row r="16" spans="1:11" x14ac:dyDescent="0.25">
      <c r="A16" s="30" t="s">
        <v>7</v>
      </c>
      <c r="B16" s="42">
        <v>614456.99962000013</v>
      </c>
      <c r="C16" s="41">
        <v>494388.99290999997</v>
      </c>
      <c r="D16" s="42">
        <v>0</v>
      </c>
      <c r="E16" s="41">
        <v>151.3125</v>
      </c>
      <c r="F16" s="42">
        <v>6831.2533700000013</v>
      </c>
      <c r="G16" s="41">
        <v>14989.241330000001</v>
      </c>
      <c r="H16" s="42">
        <v>6831.2533700000013</v>
      </c>
      <c r="I16" s="45">
        <v>15140.553830000001</v>
      </c>
      <c r="J16" s="46">
        <v>-607625.74625000008</v>
      </c>
      <c r="K16" s="47">
        <v>-479248.43907999998</v>
      </c>
    </row>
    <row r="17" spans="1:11" x14ac:dyDescent="0.25">
      <c r="A17" s="30" t="s">
        <v>8</v>
      </c>
      <c r="B17" s="42">
        <v>195070.84138999999</v>
      </c>
      <c r="C17" s="41">
        <v>176497.22203</v>
      </c>
      <c r="D17" s="42">
        <v>1879.3108599999998</v>
      </c>
      <c r="E17" s="41">
        <v>1005.3416200000001</v>
      </c>
      <c r="F17" s="42">
        <v>14819.405769999999</v>
      </c>
      <c r="G17" s="41">
        <v>4767.63508</v>
      </c>
      <c r="H17" s="42">
        <v>16698.716629999999</v>
      </c>
      <c r="I17" s="45">
        <v>5772.9767000000002</v>
      </c>
      <c r="J17" s="46">
        <v>-178372.12475999998</v>
      </c>
      <c r="K17" s="47">
        <v>-170724.24533000001</v>
      </c>
    </row>
    <row r="18" spans="1:11" x14ac:dyDescent="0.25">
      <c r="A18" s="30" t="s">
        <v>9</v>
      </c>
      <c r="B18" s="42">
        <v>4.11639</v>
      </c>
      <c r="C18" s="41">
        <v>0</v>
      </c>
      <c r="D18" s="42">
        <v>0</v>
      </c>
      <c r="E18" s="41">
        <v>4.9000000000000004</v>
      </c>
      <c r="F18" s="42">
        <v>0.17061000000000001</v>
      </c>
      <c r="G18" s="41">
        <v>0.12919999999999998</v>
      </c>
      <c r="H18" s="42">
        <v>0.17061000000000001</v>
      </c>
      <c r="I18" s="45">
        <v>5.0292000000000003</v>
      </c>
      <c r="J18" s="46">
        <v>-3.9457800000000001</v>
      </c>
      <c r="K18" s="47">
        <v>5.0292000000000003</v>
      </c>
    </row>
    <row r="19" spans="1:11" x14ac:dyDescent="0.25">
      <c r="A19" s="30" t="s">
        <v>11</v>
      </c>
      <c r="B19" s="42">
        <v>291787.08713999996</v>
      </c>
      <c r="C19" s="41">
        <v>304419.34138999996</v>
      </c>
      <c r="D19" s="42">
        <v>0</v>
      </c>
      <c r="E19" s="41">
        <v>0</v>
      </c>
      <c r="F19" s="42">
        <v>26089.799450000002</v>
      </c>
      <c r="G19" s="41">
        <v>25150.34173</v>
      </c>
      <c r="H19" s="42">
        <v>26089.799450000002</v>
      </c>
      <c r="I19" s="45">
        <v>25150.34173</v>
      </c>
      <c r="J19" s="75" t="s">
        <v>156</v>
      </c>
      <c r="K19" s="76" t="s">
        <v>156</v>
      </c>
    </row>
    <row r="20" spans="1:11" x14ac:dyDescent="0.25">
      <c r="A20" s="30" t="s">
        <v>10</v>
      </c>
      <c r="B20" s="42">
        <v>29581.504820000002</v>
      </c>
      <c r="C20" s="41">
        <v>33379.638419999996</v>
      </c>
      <c r="D20" s="42">
        <v>0</v>
      </c>
      <c r="E20" s="41">
        <v>0</v>
      </c>
      <c r="F20" s="42">
        <v>0</v>
      </c>
      <c r="G20" s="41">
        <v>0</v>
      </c>
      <c r="H20" s="42">
        <v>0</v>
      </c>
      <c r="I20" s="45">
        <v>0</v>
      </c>
      <c r="J20" s="46">
        <v>-29581.504820000002</v>
      </c>
      <c r="K20" s="47">
        <v>-33379.638419999996</v>
      </c>
    </row>
    <row r="21" spans="1:11" x14ac:dyDescent="0.25">
      <c r="A21" s="30" t="s">
        <v>12</v>
      </c>
      <c r="B21" s="42">
        <v>3081.5260799999996</v>
      </c>
      <c r="C21" s="41">
        <v>2794.23128</v>
      </c>
      <c r="D21" s="42">
        <v>0</v>
      </c>
      <c r="E21" s="41">
        <v>0.3</v>
      </c>
      <c r="F21" s="42">
        <v>1193.8242200000002</v>
      </c>
      <c r="G21" s="41">
        <v>1072.2215000000001</v>
      </c>
      <c r="H21" s="61">
        <v>1193.8242200000002</v>
      </c>
      <c r="I21" s="156">
        <v>1072.5215000000001</v>
      </c>
      <c r="J21" s="154">
        <v>-1887.7018599999994</v>
      </c>
      <c r="K21" s="155">
        <v>-1721.7097799999999</v>
      </c>
    </row>
    <row r="22" spans="1:11" ht="15.75" thickBot="1" x14ac:dyDescent="0.3">
      <c r="A22" s="2" t="s">
        <v>13</v>
      </c>
      <c r="B22" s="107">
        <v>2448032.2347490001</v>
      </c>
      <c r="C22" s="58">
        <v>2242068.8077500002</v>
      </c>
      <c r="D22" s="60">
        <v>363516.13016600005</v>
      </c>
      <c r="E22" s="107">
        <v>361497.87414900004</v>
      </c>
      <c r="F22" s="58">
        <v>94293.830610000019</v>
      </c>
      <c r="G22" s="107">
        <v>86452.904880000016</v>
      </c>
      <c r="H22" s="58">
        <v>457809.96077599999</v>
      </c>
      <c r="I22" s="107">
        <v>447950.77902899997</v>
      </c>
      <c r="J22" s="54">
        <v>-1724524.9862829999</v>
      </c>
      <c r="K22" s="54">
        <v>-1514849.0290609999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87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  <row r="27" spans="1:11" x14ac:dyDescent="0.25">
      <c r="A27" s="117"/>
      <c r="B27" s="116"/>
    </row>
    <row r="28" spans="1:11" x14ac:dyDescent="0.25">
      <c r="A28" s="117"/>
      <c r="B28" s="116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workbookViewId="0">
      <selection activeCell="E24" sqref="E24"/>
    </sheetView>
  </sheetViews>
  <sheetFormatPr defaultRowHeight="15" x14ac:dyDescent="0.25"/>
  <cols>
    <col min="1" max="1" width="23.7109375" customWidth="1"/>
    <col min="2" max="9" width="12.85546875" customWidth="1"/>
  </cols>
  <sheetData>
    <row r="1" spans="1:9" x14ac:dyDescent="0.25">
      <c r="A1" s="222" t="s">
        <v>110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2" t="s">
        <v>106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25">
      <c r="A3" s="222" t="s">
        <v>164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147</v>
      </c>
    </row>
    <row r="5" spans="1:9" x14ac:dyDescent="0.25">
      <c r="A5" s="223" t="s">
        <v>29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</row>
    <row r="6" spans="1:9" x14ac:dyDescent="0.25">
      <c r="A6" s="223"/>
      <c r="B6" s="223"/>
      <c r="C6" s="223"/>
      <c r="D6" s="223" t="s">
        <v>16</v>
      </c>
      <c r="E6" s="223"/>
      <c r="F6" s="229" t="s">
        <v>17</v>
      </c>
      <c r="G6" s="223"/>
      <c r="H6" s="229" t="s">
        <v>18</v>
      </c>
      <c r="I6" s="223"/>
    </row>
    <row r="7" spans="1:9" x14ac:dyDescent="0.25">
      <c r="A7" s="32"/>
      <c r="B7" s="24" t="s">
        <v>159</v>
      </c>
      <c r="C7" s="25" t="s">
        <v>159</v>
      </c>
      <c r="D7" s="24" t="s">
        <v>159</v>
      </c>
      <c r="E7" s="25" t="s">
        <v>159</v>
      </c>
      <c r="F7" s="24" t="s">
        <v>159</v>
      </c>
      <c r="G7" s="25" t="s">
        <v>159</v>
      </c>
      <c r="H7" s="24" t="s">
        <v>159</v>
      </c>
      <c r="I7" s="25" t="s">
        <v>159</v>
      </c>
    </row>
    <row r="8" spans="1:9" x14ac:dyDescent="0.25">
      <c r="A8" s="33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</row>
    <row r="9" spans="1:9" x14ac:dyDescent="0.25">
      <c r="A9" s="36" t="s">
        <v>19</v>
      </c>
      <c r="B9" s="42">
        <v>1101700.1832189998</v>
      </c>
      <c r="C9" s="41">
        <v>945879.23155899975</v>
      </c>
      <c r="D9" s="79">
        <v>91151.136755000014</v>
      </c>
      <c r="E9" s="41">
        <v>69522.816569999995</v>
      </c>
      <c r="F9" s="42">
        <v>59269.02117</v>
      </c>
      <c r="G9" s="41">
        <v>51944.046040000008</v>
      </c>
      <c r="H9" s="42">
        <v>150420.15792500001</v>
      </c>
      <c r="I9" s="41">
        <v>121466.86261000001</v>
      </c>
    </row>
    <row r="10" spans="1:9" x14ac:dyDescent="0.25">
      <c r="A10" s="36" t="s">
        <v>20</v>
      </c>
      <c r="B10" s="42">
        <v>209099.07517000005</v>
      </c>
      <c r="C10" s="41">
        <v>213904.74792000002</v>
      </c>
      <c r="D10" s="79">
        <v>11522.499459999999</v>
      </c>
      <c r="E10" s="41">
        <v>9085.2676019999999</v>
      </c>
      <c r="F10" s="42">
        <v>1832.7946899999999</v>
      </c>
      <c r="G10" s="41">
        <v>1155.1044799999997</v>
      </c>
      <c r="H10" s="42">
        <v>13355.29415</v>
      </c>
      <c r="I10" s="41">
        <v>10240.372082</v>
      </c>
    </row>
    <row r="11" spans="1:9" x14ac:dyDescent="0.25">
      <c r="A11" s="36" t="s">
        <v>21</v>
      </c>
      <c r="B11" s="42">
        <v>23611.121589999999</v>
      </c>
      <c r="C11" s="41">
        <v>18383.699830000001</v>
      </c>
      <c r="D11" s="79">
        <v>113000.95237000001</v>
      </c>
      <c r="E11" s="41">
        <v>77102.789508000002</v>
      </c>
      <c r="F11" s="42">
        <v>1662.7273700000001</v>
      </c>
      <c r="G11" s="41">
        <v>1260.8295400000002</v>
      </c>
      <c r="H11" s="42">
        <v>114663.67974000001</v>
      </c>
      <c r="I11" s="41">
        <v>78363.619048000008</v>
      </c>
    </row>
    <row r="12" spans="1:9" x14ac:dyDescent="0.25">
      <c r="A12" s="36" t="s">
        <v>22</v>
      </c>
      <c r="B12" s="42">
        <v>87840.838040000017</v>
      </c>
      <c r="C12" s="41">
        <v>80691.440470000001</v>
      </c>
      <c r="D12" s="79">
        <v>39640.529094000005</v>
      </c>
      <c r="E12" s="41">
        <v>80106.160447000002</v>
      </c>
      <c r="F12" s="42">
        <v>354.04790999999989</v>
      </c>
      <c r="G12" s="41">
        <v>169.89009000000001</v>
      </c>
      <c r="H12" s="42">
        <v>39994.577004000006</v>
      </c>
      <c r="I12" s="41">
        <v>80276.050537000003</v>
      </c>
    </row>
    <row r="13" spans="1:9" x14ac:dyDescent="0.25">
      <c r="A13" s="36" t="s">
        <v>24</v>
      </c>
      <c r="B13" s="42">
        <v>32739.56596</v>
      </c>
      <c r="C13" s="41">
        <v>26182.095690000002</v>
      </c>
      <c r="D13" s="79">
        <v>187.62751</v>
      </c>
      <c r="E13" s="41">
        <v>104.40563</v>
      </c>
      <c r="F13" s="42">
        <v>203.92158000000001</v>
      </c>
      <c r="G13" s="41">
        <v>185.56575000000001</v>
      </c>
      <c r="H13" s="42">
        <v>391.54908999999998</v>
      </c>
      <c r="I13" s="41">
        <v>289.97138000000001</v>
      </c>
    </row>
    <row r="14" spans="1:9" x14ac:dyDescent="0.25">
      <c r="A14" s="36" t="s">
        <v>25</v>
      </c>
      <c r="B14" s="42">
        <v>26350.793440000001</v>
      </c>
      <c r="C14" s="41">
        <v>24438.517910000002</v>
      </c>
      <c r="D14" s="79">
        <v>1276.23164</v>
      </c>
      <c r="E14" s="41">
        <v>1732.09032</v>
      </c>
      <c r="F14" s="42">
        <v>0</v>
      </c>
      <c r="G14" s="41">
        <v>0</v>
      </c>
      <c r="H14" s="42">
        <v>1276.23164</v>
      </c>
      <c r="I14" s="41">
        <v>1732.09032</v>
      </c>
    </row>
    <row r="15" spans="1:9" x14ac:dyDescent="0.25">
      <c r="A15" s="36" t="s">
        <v>23</v>
      </c>
      <c r="B15" s="42">
        <v>245225.20680000001</v>
      </c>
      <c r="C15" s="41">
        <v>248870.77006199997</v>
      </c>
      <c r="D15" s="79">
        <v>15040.355300000001</v>
      </c>
      <c r="E15" s="41">
        <v>37871.945030000003</v>
      </c>
      <c r="F15" s="42">
        <v>26284.137030000002</v>
      </c>
      <c r="G15" s="41">
        <v>27546.760130000002</v>
      </c>
      <c r="H15" s="42">
        <v>41324.492330000001</v>
      </c>
      <c r="I15" s="41">
        <v>65418.705160000005</v>
      </c>
    </row>
    <row r="16" spans="1:9" x14ac:dyDescent="0.25">
      <c r="A16" s="36" t="s">
        <v>135</v>
      </c>
      <c r="B16" s="42">
        <v>60206.288189999999</v>
      </c>
      <c r="C16" s="41">
        <v>53622.032300000006</v>
      </c>
      <c r="D16" s="79">
        <v>81108.141860000003</v>
      </c>
      <c r="E16" s="41">
        <v>69472.521735000002</v>
      </c>
      <c r="F16" s="42">
        <v>727.03075999999999</v>
      </c>
      <c r="G16" s="41">
        <v>630.03605000000005</v>
      </c>
      <c r="H16" s="42">
        <v>81835.172619999998</v>
      </c>
      <c r="I16" s="41">
        <v>70102.557784999997</v>
      </c>
    </row>
    <row r="17" spans="1:9" x14ac:dyDescent="0.25">
      <c r="A17" s="36" t="s">
        <v>26</v>
      </c>
      <c r="B17" s="42">
        <v>19855.928920000002</v>
      </c>
      <c r="C17" s="41">
        <v>19136.709979999996</v>
      </c>
      <c r="D17" s="79">
        <v>340.62961999999999</v>
      </c>
      <c r="E17" s="41">
        <v>304.05622999999997</v>
      </c>
      <c r="F17" s="42">
        <v>102.30027</v>
      </c>
      <c r="G17" s="41">
        <v>150.42862</v>
      </c>
      <c r="H17" s="42">
        <v>442.92989</v>
      </c>
      <c r="I17" s="41">
        <v>454.48484999999994</v>
      </c>
    </row>
    <row r="18" spans="1:9" x14ac:dyDescent="0.25">
      <c r="A18" s="36" t="s">
        <v>136</v>
      </c>
      <c r="B18" s="42">
        <v>198.62439000000001</v>
      </c>
      <c r="C18" s="41">
        <v>1135.91372</v>
      </c>
      <c r="D18" s="79">
        <v>38.778390000000002</v>
      </c>
      <c r="E18" s="41">
        <v>10.275</v>
      </c>
      <c r="F18" s="42">
        <v>0</v>
      </c>
      <c r="G18" s="41">
        <v>1.5131199999999998</v>
      </c>
      <c r="H18" s="42">
        <v>38.778390000000002</v>
      </c>
      <c r="I18" s="41">
        <v>11.788119999999999</v>
      </c>
    </row>
    <row r="19" spans="1:9" x14ac:dyDescent="0.25">
      <c r="A19" s="36" t="s">
        <v>27</v>
      </c>
      <c r="B19" s="42">
        <v>408265.98994000006</v>
      </c>
      <c r="C19" s="41">
        <v>372880.87597999995</v>
      </c>
      <c r="D19" s="79">
        <v>28.7</v>
      </c>
      <c r="E19" s="41">
        <v>60.34</v>
      </c>
      <c r="F19" s="42">
        <v>1368.9303199999999</v>
      </c>
      <c r="G19" s="41">
        <v>259.97046</v>
      </c>
      <c r="H19" s="42">
        <v>1397.63032</v>
      </c>
      <c r="I19" s="41">
        <v>320.31046000000003</v>
      </c>
    </row>
    <row r="20" spans="1:9" x14ac:dyDescent="0.25">
      <c r="A20" s="36" t="s">
        <v>28</v>
      </c>
      <c r="B20" s="42">
        <v>232938.61908999996</v>
      </c>
      <c r="C20" s="41">
        <v>236942.77232900003</v>
      </c>
      <c r="D20" s="79">
        <v>10180.548166999999</v>
      </c>
      <c r="E20" s="41">
        <v>16125.206074000002</v>
      </c>
      <c r="F20" s="42">
        <v>2488.9195100000002</v>
      </c>
      <c r="G20" s="41">
        <v>3148.7605999999996</v>
      </c>
      <c r="H20" s="61">
        <v>12669.467676999999</v>
      </c>
      <c r="I20" s="101">
        <v>19273.966674000003</v>
      </c>
    </row>
    <row r="21" spans="1:9" ht="15.75" thickBot="1" x14ac:dyDescent="0.3">
      <c r="A21" s="37" t="s">
        <v>13</v>
      </c>
      <c r="B21" s="108">
        <v>2448032.2347490005</v>
      </c>
      <c r="C21" s="63">
        <v>2242068.8077500002</v>
      </c>
      <c r="D21" s="62">
        <v>363516.1301660001</v>
      </c>
      <c r="E21" s="108">
        <v>361497.87414600002</v>
      </c>
      <c r="F21" s="62">
        <v>94293.830610000019</v>
      </c>
      <c r="G21" s="108">
        <v>86452.904880000016</v>
      </c>
      <c r="H21" s="153">
        <v>457809.96077600005</v>
      </c>
      <c r="I21" s="63">
        <v>447950.77902600006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 t="b">
        <v>1</v>
      </c>
      <c r="C24" s="10" t="b">
        <v>1</v>
      </c>
      <c r="D24" s="10" t="b">
        <v>1</v>
      </c>
      <c r="E24" s="10">
        <v>-3.0000228434801102E-6</v>
      </c>
      <c r="F24" s="10">
        <v>0</v>
      </c>
      <c r="G24" s="10" t="b">
        <v>1</v>
      </c>
      <c r="H24" s="10">
        <v>0</v>
      </c>
      <c r="I24" s="10">
        <v>-2.9999064281582832E-6</v>
      </c>
    </row>
    <row r="25" spans="1:9" x14ac:dyDescent="0.25">
      <c r="B25" s="50"/>
      <c r="C25" s="50"/>
      <c r="D25" s="50"/>
      <c r="E25" s="50"/>
      <c r="F25" s="50"/>
      <c r="G25" s="50"/>
      <c r="H25" s="50"/>
      <c r="I25" s="5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O35" sqref="O35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22" t="s">
        <v>112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 t="s">
        <v>131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x14ac:dyDescent="0.25">
      <c r="A3" s="222" t="s">
        <v>163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147</v>
      </c>
    </row>
    <row r="5" spans="1:11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  <c r="J5" s="224" t="s">
        <v>63</v>
      </c>
      <c r="K5" s="225"/>
    </row>
    <row r="6" spans="1:11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  <c r="J6" s="232"/>
      <c r="K6" s="233"/>
    </row>
    <row r="7" spans="1:11" x14ac:dyDescent="0.25">
      <c r="A7" s="23"/>
      <c r="B7" s="24" t="s">
        <v>159</v>
      </c>
      <c r="C7" s="25" t="s">
        <v>159</v>
      </c>
      <c r="D7" s="24" t="s">
        <v>159</v>
      </c>
      <c r="E7" s="25" t="s">
        <v>159</v>
      </c>
      <c r="F7" s="24" t="s">
        <v>159</v>
      </c>
      <c r="G7" s="25" t="s">
        <v>159</v>
      </c>
      <c r="H7" s="24" t="s">
        <v>159</v>
      </c>
      <c r="I7" s="25" t="s">
        <v>159</v>
      </c>
      <c r="J7" s="24" t="s">
        <v>159</v>
      </c>
      <c r="K7" s="25" t="s">
        <v>159</v>
      </c>
    </row>
    <row r="8" spans="1:11" x14ac:dyDescent="0.25">
      <c r="A8" s="26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  <c r="J8" s="27">
        <v>2024</v>
      </c>
      <c r="K8" s="29">
        <v>2023</v>
      </c>
    </row>
    <row r="9" spans="1:11" x14ac:dyDescent="0.25">
      <c r="A9" s="30" t="s">
        <v>0</v>
      </c>
      <c r="B9" s="42">
        <v>9941.1892100000005</v>
      </c>
      <c r="C9" s="41">
        <v>6256.2869200000005</v>
      </c>
      <c r="D9" s="42">
        <v>69553.610419999997</v>
      </c>
      <c r="E9" s="41">
        <v>59440.513275999991</v>
      </c>
      <c r="F9" s="42">
        <v>0</v>
      </c>
      <c r="G9" s="41">
        <v>2.9646399999999997</v>
      </c>
      <c r="H9" s="64">
        <v>69553.610419999997</v>
      </c>
      <c r="I9" s="49">
        <v>59443.477915999989</v>
      </c>
      <c r="J9" s="42">
        <v>59612.42121</v>
      </c>
      <c r="K9" s="41">
        <v>53187.19099599999</v>
      </c>
    </row>
    <row r="10" spans="1:11" x14ac:dyDescent="0.25">
      <c r="A10" s="30" t="s">
        <v>1</v>
      </c>
      <c r="B10" s="42">
        <v>20810.989429999994</v>
      </c>
      <c r="C10" s="41">
        <v>20859.54682</v>
      </c>
      <c r="D10" s="42">
        <v>2208.0963000000002</v>
      </c>
      <c r="E10" s="41">
        <v>2778.9227700000001</v>
      </c>
      <c r="F10" s="42">
        <v>0.15646000000000002</v>
      </c>
      <c r="G10" s="41">
        <v>93.288989999999998</v>
      </c>
      <c r="H10" s="64">
        <v>2208.2527600000003</v>
      </c>
      <c r="I10" s="49">
        <v>2872.2117600000001</v>
      </c>
      <c r="J10" s="51">
        <v>-18602.736669999995</v>
      </c>
      <c r="K10" s="52">
        <v>-17987.335059999998</v>
      </c>
    </row>
    <row r="11" spans="1:11" x14ac:dyDescent="0.25">
      <c r="A11" s="30" t="s">
        <v>2</v>
      </c>
      <c r="B11" s="42">
        <v>366.02339000000001</v>
      </c>
      <c r="C11" s="41">
        <v>239.35791999999998</v>
      </c>
      <c r="D11" s="42">
        <v>210.33468999999999</v>
      </c>
      <c r="E11" s="41">
        <v>379.67993000000007</v>
      </c>
      <c r="F11" s="42">
        <v>0</v>
      </c>
      <c r="G11" s="41">
        <v>0</v>
      </c>
      <c r="H11" s="64">
        <v>210.33468999999999</v>
      </c>
      <c r="I11" s="49">
        <v>379.67993000000007</v>
      </c>
      <c r="J11" s="51">
        <v>-155.68870000000001</v>
      </c>
      <c r="K11" s="52">
        <v>140.32201000000009</v>
      </c>
    </row>
    <row r="12" spans="1:11" x14ac:dyDescent="0.25">
      <c r="A12" s="30" t="s">
        <v>3</v>
      </c>
      <c r="B12" s="42">
        <v>0</v>
      </c>
      <c r="C12" s="41">
        <v>0</v>
      </c>
      <c r="D12" s="42">
        <v>0</v>
      </c>
      <c r="E12" s="41">
        <v>0</v>
      </c>
      <c r="F12" s="42">
        <v>0</v>
      </c>
      <c r="G12" s="41">
        <v>0</v>
      </c>
      <c r="H12" s="64">
        <v>0</v>
      </c>
      <c r="I12" s="49">
        <v>0</v>
      </c>
      <c r="J12" s="51">
        <v>0</v>
      </c>
      <c r="K12" s="52">
        <v>0</v>
      </c>
    </row>
    <row r="13" spans="1:11" x14ac:dyDescent="0.25">
      <c r="A13" s="30" t="s">
        <v>4</v>
      </c>
      <c r="B13" s="42">
        <v>5.3020299999999994</v>
      </c>
      <c r="C13" s="41">
        <v>5.4918399999999998</v>
      </c>
      <c r="D13" s="42">
        <v>3293.9617899999998</v>
      </c>
      <c r="E13" s="41">
        <v>2425.4354699999999</v>
      </c>
      <c r="F13" s="42">
        <v>0</v>
      </c>
      <c r="G13" s="41">
        <v>0</v>
      </c>
      <c r="H13" s="64">
        <v>3293.9617899999998</v>
      </c>
      <c r="I13" s="49">
        <v>2425.4354699999999</v>
      </c>
      <c r="J13" s="51">
        <v>3288.65976</v>
      </c>
      <c r="K13" s="52">
        <v>2419.9436299999998</v>
      </c>
    </row>
    <row r="14" spans="1:11" x14ac:dyDescent="0.25">
      <c r="A14" s="30" t="s">
        <v>5</v>
      </c>
      <c r="B14" s="42">
        <v>15178.963089999997</v>
      </c>
      <c r="C14" s="41">
        <v>13275.17036</v>
      </c>
      <c r="D14" s="42">
        <v>912.91023000000007</v>
      </c>
      <c r="E14" s="41">
        <v>398.06132000000002</v>
      </c>
      <c r="F14" s="42">
        <v>0</v>
      </c>
      <c r="G14" s="41">
        <v>0</v>
      </c>
      <c r="H14" s="64">
        <v>912.91023000000007</v>
      </c>
      <c r="I14" s="49">
        <v>398.06132000000002</v>
      </c>
      <c r="J14" s="51">
        <v>-14266.052859999998</v>
      </c>
      <c r="K14" s="52">
        <v>-12877.109039999999</v>
      </c>
    </row>
    <row r="15" spans="1:11" x14ac:dyDescent="0.25">
      <c r="A15" s="30" t="s">
        <v>6</v>
      </c>
      <c r="B15" s="42">
        <v>4899.4033499999996</v>
      </c>
      <c r="C15" s="41">
        <v>6398.16921</v>
      </c>
      <c r="D15" s="42">
        <v>3543.3320299999996</v>
      </c>
      <c r="E15" s="41">
        <v>3798.6430499999992</v>
      </c>
      <c r="F15" s="42">
        <v>618.31544000000008</v>
      </c>
      <c r="G15" s="41">
        <v>481.15931999999998</v>
      </c>
      <c r="H15" s="64">
        <v>4161.6474699999999</v>
      </c>
      <c r="I15" s="49">
        <v>4279.8023699999994</v>
      </c>
      <c r="J15" s="51">
        <v>-737.75587999999971</v>
      </c>
      <c r="K15" s="52">
        <v>-2118.3668400000006</v>
      </c>
    </row>
    <row r="16" spans="1:11" x14ac:dyDescent="0.25">
      <c r="A16" s="30" t="s">
        <v>7</v>
      </c>
      <c r="B16" s="42">
        <v>4297.4516299999996</v>
      </c>
      <c r="C16" s="41">
        <v>2690.26206</v>
      </c>
      <c r="D16" s="42">
        <v>0</v>
      </c>
      <c r="E16" s="41">
        <v>0</v>
      </c>
      <c r="F16" s="42">
        <v>0.59926000000000001</v>
      </c>
      <c r="G16" s="41">
        <v>1.3375999999999999</v>
      </c>
      <c r="H16" s="64">
        <v>0.59926000000000001</v>
      </c>
      <c r="I16" s="49">
        <v>1.3375999999999999</v>
      </c>
      <c r="J16" s="51">
        <v>-4296.8523699999996</v>
      </c>
      <c r="K16" s="52">
        <v>-2688.9244600000002</v>
      </c>
    </row>
    <row r="17" spans="1:11" x14ac:dyDescent="0.25">
      <c r="A17" s="30" t="s">
        <v>8</v>
      </c>
      <c r="B17" s="42">
        <v>4646.8713900000002</v>
      </c>
      <c r="C17" s="41">
        <v>3648.7412400000003</v>
      </c>
      <c r="D17" s="42">
        <v>1385.8964000000001</v>
      </c>
      <c r="E17" s="41">
        <v>251.26591999999999</v>
      </c>
      <c r="F17" s="42">
        <v>3.5074099999999997</v>
      </c>
      <c r="G17" s="41">
        <v>48.478499999999997</v>
      </c>
      <c r="H17" s="64">
        <v>1389.40381</v>
      </c>
      <c r="I17" s="49">
        <v>299.74441999999999</v>
      </c>
      <c r="J17" s="51">
        <v>-3257.4675800000005</v>
      </c>
      <c r="K17" s="52">
        <v>-3348.9968200000003</v>
      </c>
    </row>
    <row r="18" spans="1:11" x14ac:dyDescent="0.25">
      <c r="A18" s="30" t="s">
        <v>9</v>
      </c>
      <c r="B18" s="42">
        <v>0</v>
      </c>
      <c r="C18" s="41">
        <v>0</v>
      </c>
      <c r="D18" s="42">
        <v>0</v>
      </c>
      <c r="E18" s="41">
        <v>0</v>
      </c>
      <c r="F18" s="42">
        <v>0</v>
      </c>
      <c r="G18" s="41">
        <v>0</v>
      </c>
      <c r="H18" s="64">
        <v>0</v>
      </c>
      <c r="I18" s="49">
        <v>0</v>
      </c>
      <c r="J18" s="51">
        <v>0</v>
      </c>
      <c r="K18" s="52">
        <v>0</v>
      </c>
    </row>
    <row r="19" spans="1:11" x14ac:dyDescent="0.25">
      <c r="A19" s="30" t="s">
        <v>11</v>
      </c>
      <c r="B19" s="42">
        <v>0</v>
      </c>
      <c r="C19" s="41">
        <v>82.029560000000004</v>
      </c>
      <c r="D19" s="42">
        <v>0</v>
      </c>
      <c r="E19" s="41">
        <v>0</v>
      </c>
      <c r="F19" s="42">
        <v>0</v>
      </c>
      <c r="G19" s="41">
        <v>0</v>
      </c>
      <c r="H19" s="64">
        <v>0</v>
      </c>
      <c r="I19" s="49">
        <v>0</v>
      </c>
      <c r="J19" s="75" t="s">
        <v>156</v>
      </c>
      <c r="K19" s="76" t="s">
        <v>156</v>
      </c>
    </row>
    <row r="20" spans="1:11" x14ac:dyDescent="0.25">
      <c r="A20" s="30" t="s">
        <v>10</v>
      </c>
      <c r="B20" s="42">
        <v>0</v>
      </c>
      <c r="C20" s="41">
        <v>0</v>
      </c>
      <c r="D20" s="42">
        <v>0</v>
      </c>
      <c r="E20" s="41">
        <v>0</v>
      </c>
      <c r="F20" s="42">
        <v>0</v>
      </c>
      <c r="G20" s="41">
        <v>0</v>
      </c>
      <c r="H20" s="64">
        <v>0</v>
      </c>
      <c r="I20" s="49">
        <v>0</v>
      </c>
      <c r="J20" s="51">
        <v>0</v>
      </c>
      <c r="K20" s="52">
        <v>0</v>
      </c>
    </row>
    <row r="21" spans="1:11" x14ac:dyDescent="0.25">
      <c r="A21" s="30" t="s">
        <v>12</v>
      </c>
      <c r="B21" s="42">
        <v>60.094670000000001</v>
      </c>
      <c r="C21" s="41">
        <v>166.97637</v>
      </c>
      <c r="D21" s="42">
        <v>0</v>
      </c>
      <c r="E21" s="41">
        <v>0</v>
      </c>
      <c r="F21" s="42">
        <v>104.45219</v>
      </c>
      <c r="G21" s="41">
        <v>2.8069999999999999</v>
      </c>
      <c r="H21" s="157">
        <v>104.45219</v>
      </c>
      <c r="I21" s="140">
        <v>2.8069999999999999</v>
      </c>
      <c r="J21" s="132">
        <v>44.357520000000001</v>
      </c>
      <c r="K21" s="53">
        <v>-164.16937000000001</v>
      </c>
    </row>
    <row r="22" spans="1:11" ht="15.75" thickBot="1" x14ac:dyDescent="0.3">
      <c r="A22" s="2" t="s">
        <v>13</v>
      </c>
      <c r="B22" s="107">
        <v>60206.288189999985</v>
      </c>
      <c r="C22" s="59">
        <v>53622.032300000006</v>
      </c>
      <c r="D22" s="60">
        <v>81108.141860000003</v>
      </c>
      <c r="E22" s="107">
        <v>69472.521735999995</v>
      </c>
      <c r="F22" s="60">
        <v>727.0307600000001</v>
      </c>
      <c r="G22" s="107">
        <v>630.03604999999993</v>
      </c>
      <c r="H22" s="107">
        <v>81835.172619999998</v>
      </c>
      <c r="I22" s="59">
        <v>70102.55778599999</v>
      </c>
      <c r="J22" s="54">
        <v>21628.884430000009</v>
      </c>
      <c r="K22" s="54">
        <v>16562.555045999998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87</v>
      </c>
      <c r="E25" s="3"/>
    </row>
    <row r="27" spans="1:11" x14ac:dyDescent="0.25">
      <c r="B27" t="b">
        <v>1</v>
      </c>
      <c r="C27" t="b">
        <v>1</v>
      </c>
      <c r="D27" t="b">
        <v>1</v>
      </c>
      <c r="E27" t="b">
        <v>0</v>
      </c>
      <c r="F27" t="b">
        <v>1</v>
      </c>
      <c r="G27" t="b">
        <v>1</v>
      </c>
      <c r="H27" t="b">
        <v>1</v>
      </c>
      <c r="I27" t="b">
        <v>0</v>
      </c>
    </row>
    <row r="28" spans="1:11" x14ac:dyDescent="0.25">
      <c r="B28" s="109">
        <v>0</v>
      </c>
      <c r="C28" s="109">
        <v>0</v>
      </c>
      <c r="D28" s="109">
        <v>0</v>
      </c>
      <c r="E28" s="131">
        <v>9.9999306257814169E-7</v>
      </c>
      <c r="F28" s="109">
        <v>0</v>
      </c>
      <c r="G28" s="109">
        <v>0</v>
      </c>
      <c r="H28" s="109">
        <v>0</v>
      </c>
      <c r="I28" s="131">
        <v>9.9999306257814169E-7</v>
      </c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activeCell="D11" sqref="D11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22" t="s">
        <v>114</v>
      </c>
      <c r="B1" s="222"/>
      <c r="C1" s="222"/>
      <c r="D1" s="222"/>
      <c r="E1" s="222"/>
      <c r="F1" s="222"/>
      <c r="G1" s="222"/>
      <c r="H1" s="222"/>
      <c r="I1" s="222"/>
    </row>
    <row r="2" spans="1:9" x14ac:dyDescent="0.25">
      <c r="A2" s="222" t="s">
        <v>137</v>
      </c>
      <c r="B2" s="222"/>
      <c r="C2" s="222"/>
      <c r="D2" s="222"/>
      <c r="E2" s="222"/>
      <c r="F2" s="222"/>
      <c r="G2" s="222"/>
      <c r="H2" s="222"/>
      <c r="I2" s="222"/>
    </row>
    <row r="3" spans="1:9" x14ac:dyDescent="0.25">
      <c r="A3" s="222" t="s">
        <v>163</v>
      </c>
      <c r="B3" s="222"/>
      <c r="C3" s="222"/>
      <c r="D3" s="222"/>
      <c r="E3" s="222"/>
      <c r="F3" s="222"/>
      <c r="G3" s="222"/>
      <c r="H3" s="222"/>
      <c r="I3" s="222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147</v>
      </c>
    </row>
    <row r="5" spans="1:9" x14ac:dyDescent="0.25">
      <c r="A5" s="223" t="s">
        <v>14</v>
      </c>
      <c r="B5" s="223" t="s">
        <v>62</v>
      </c>
      <c r="C5" s="223"/>
      <c r="D5" s="223" t="s">
        <v>61</v>
      </c>
      <c r="E5" s="223"/>
      <c r="F5" s="223"/>
      <c r="G5" s="223"/>
      <c r="H5" s="223"/>
      <c r="I5" s="223"/>
    </row>
    <row r="6" spans="1:9" x14ac:dyDescent="0.25">
      <c r="A6" s="223"/>
      <c r="B6" s="223"/>
      <c r="C6" s="223"/>
      <c r="D6" s="223" t="s">
        <v>16</v>
      </c>
      <c r="E6" s="223"/>
      <c r="F6" s="223" t="s">
        <v>17</v>
      </c>
      <c r="G6" s="223"/>
      <c r="H6" s="228" t="s">
        <v>18</v>
      </c>
      <c r="I6" s="229"/>
    </row>
    <row r="7" spans="1:9" x14ac:dyDescent="0.25">
      <c r="A7" s="4"/>
      <c r="B7" s="24" t="s">
        <v>159</v>
      </c>
      <c r="C7" s="25" t="s">
        <v>159</v>
      </c>
      <c r="D7" s="24" t="s">
        <v>159</v>
      </c>
      <c r="E7" s="25" t="s">
        <v>159</v>
      </c>
      <c r="F7" s="24" t="s">
        <v>159</v>
      </c>
      <c r="G7" s="25" t="s">
        <v>159</v>
      </c>
      <c r="H7" s="24" t="s">
        <v>159</v>
      </c>
      <c r="I7" s="25" t="s">
        <v>159</v>
      </c>
    </row>
    <row r="8" spans="1:9" x14ac:dyDescent="0.25">
      <c r="A8" s="39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</row>
    <row r="9" spans="1:9" x14ac:dyDescent="0.25">
      <c r="A9" s="19" t="s">
        <v>138</v>
      </c>
      <c r="B9" s="42">
        <v>0.30829000000000001</v>
      </c>
      <c r="C9" s="41">
        <v>1.32013</v>
      </c>
      <c r="D9" s="64">
        <v>2897.2557999999999</v>
      </c>
      <c r="E9" s="49">
        <v>2693.9789799999994</v>
      </c>
      <c r="F9" s="42">
        <v>0</v>
      </c>
      <c r="G9" s="41">
        <v>0</v>
      </c>
      <c r="H9" s="42">
        <v>2897.2557999999999</v>
      </c>
      <c r="I9" s="41">
        <v>2693.9789799999994</v>
      </c>
    </row>
    <row r="10" spans="1:9" x14ac:dyDescent="0.25">
      <c r="A10" s="19" t="s">
        <v>30</v>
      </c>
      <c r="B10" s="42">
        <v>3100.7667300000003</v>
      </c>
      <c r="C10" s="41">
        <v>2193.1801500000006</v>
      </c>
      <c r="D10" s="64">
        <v>6921.5646399999996</v>
      </c>
      <c r="E10" s="49">
        <v>6258.2684400000007</v>
      </c>
      <c r="F10" s="42">
        <v>53.854900000000001</v>
      </c>
      <c r="G10" s="41">
        <v>3.4176100000000003</v>
      </c>
      <c r="H10" s="42">
        <v>6975.4195399999999</v>
      </c>
      <c r="I10" s="41">
        <v>6261.6860500000012</v>
      </c>
    </row>
    <row r="11" spans="1:9" x14ac:dyDescent="0.25">
      <c r="A11" s="19" t="s">
        <v>31</v>
      </c>
      <c r="B11" s="42">
        <v>170.81028999999998</v>
      </c>
      <c r="C11" s="41">
        <v>57.797339999999998</v>
      </c>
      <c r="D11" s="64">
        <v>2368.9308500000002</v>
      </c>
      <c r="E11" s="49">
        <v>1857.55027</v>
      </c>
      <c r="F11" s="42">
        <v>0</v>
      </c>
      <c r="G11" s="41">
        <v>0</v>
      </c>
      <c r="H11" s="42">
        <v>2368.9308500000002</v>
      </c>
      <c r="I11" s="41">
        <v>1857.55027</v>
      </c>
    </row>
    <row r="12" spans="1:9" x14ac:dyDescent="0.25">
      <c r="A12" s="19" t="s">
        <v>32</v>
      </c>
      <c r="B12" s="42">
        <v>4303.4509700000008</v>
      </c>
      <c r="C12" s="41">
        <v>947.70262999999989</v>
      </c>
      <c r="D12" s="64">
        <v>1413.6252899999999</v>
      </c>
      <c r="E12" s="49">
        <v>1938.3798599999998</v>
      </c>
      <c r="F12" s="42">
        <v>0.18208000000000002</v>
      </c>
      <c r="G12" s="41">
        <v>5.4460000000000001E-2</v>
      </c>
      <c r="H12" s="42">
        <v>1413.80737</v>
      </c>
      <c r="I12" s="41">
        <v>1938.4343199999998</v>
      </c>
    </row>
    <row r="13" spans="1:9" x14ac:dyDescent="0.25">
      <c r="A13" s="19" t="s">
        <v>33</v>
      </c>
      <c r="B13" s="42">
        <v>247.62082000000001</v>
      </c>
      <c r="C13" s="41">
        <v>497.45888999999994</v>
      </c>
      <c r="D13" s="64">
        <v>7105.7280899999996</v>
      </c>
      <c r="E13" s="49">
        <v>4000.5100400000001</v>
      </c>
      <c r="F13" s="42">
        <v>5.36</v>
      </c>
      <c r="G13" s="41">
        <v>92.47196000000001</v>
      </c>
      <c r="H13" s="42">
        <v>7111.0880899999993</v>
      </c>
      <c r="I13" s="41">
        <v>4092.982</v>
      </c>
    </row>
    <row r="14" spans="1:9" x14ac:dyDescent="0.25">
      <c r="A14" s="19" t="s">
        <v>139</v>
      </c>
      <c r="B14" s="42">
        <v>0.94168000000000007</v>
      </c>
      <c r="C14" s="41">
        <v>0</v>
      </c>
      <c r="D14" s="64">
        <v>0</v>
      </c>
      <c r="E14" s="49">
        <v>0</v>
      </c>
      <c r="F14" s="42">
        <v>0</v>
      </c>
      <c r="G14" s="41">
        <v>0</v>
      </c>
      <c r="H14" s="42">
        <v>0</v>
      </c>
      <c r="I14" s="41">
        <v>0</v>
      </c>
    </row>
    <row r="15" spans="1:9" x14ac:dyDescent="0.25">
      <c r="A15" s="19" t="s">
        <v>34</v>
      </c>
      <c r="B15" s="42">
        <v>7316.915109999999</v>
      </c>
      <c r="C15" s="41">
        <v>8340.2240600000005</v>
      </c>
      <c r="D15" s="64">
        <v>15920.612369999999</v>
      </c>
      <c r="E15" s="49">
        <v>19614.293235000001</v>
      </c>
      <c r="F15" s="42">
        <v>41.191360000000003</v>
      </c>
      <c r="G15" s="41">
        <v>4.1919199999999996</v>
      </c>
      <c r="H15" s="42">
        <v>15961.80373</v>
      </c>
      <c r="I15" s="41">
        <v>19618.485155000002</v>
      </c>
    </row>
    <row r="16" spans="1:9" x14ac:dyDescent="0.25">
      <c r="A16" s="19" t="s">
        <v>140</v>
      </c>
      <c r="B16" s="42">
        <v>1774.63654</v>
      </c>
      <c r="C16" s="41">
        <v>683.06484999999998</v>
      </c>
      <c r="D16" s="64">
        <v>1069.3042000000003</v>
      </c>
      <c r="E16" s="49">
        <v>1350.9713100000001</v>
      </c>
      <c r="F16" s="42">
        <v>0</v>
      </c>
      <c r="G16" s="41">
        <v>0</v>
      </c>
      <c r="H16" s="42">
        <v>1069.3042000000003</v>
      </c>
      <c r="I16" s="41">
        <v>1350.9713100000001</v>
      </c>
    </row>
    <row r="17" spans="1:9" x14ac:dyDescent="0.25">
      <c r="A17" s="19" t="s">
        <v>141</v>
      </c>
      <c r="B17" s="42">
        <v>3934.3118400000003</v>
      </c>
      <c r="C17" s="41">
        <v>3401.2891800000002</v>
      </c>
      <c r="D17" s="64">
        <v>2566.8733500000003</v>
      </c>
      <c r="E17" s="49">
        <v>2457.9245099999998</v>
      </c>
      <c r="F17" s="42">
        <v>618.09301000000005</v>
      </c>
      <c r="G17" s="41">
        <v>481.30255999999997</v>
      </c>
      <c r="H17" s="42">
        <v>3184.9663600000003</v>
      </c>
      <c r="I17" s="41">
        <v>2939.2270699999999</v>
      </c>
    </row>
    <row r="18" spans="1:9" x14ac:dyDescent="0.25">
      <c r="A18" s="19" t="s">
        <v>148</v>
      </c>
      <c r="B18" s="42">
        <v>0.79544999999999999</v>
      </c>
      <c r="C18" s="41">
        <v>0.96247000000000005</v>
      </c>
      <c r="D18" s="64">
        <v>0</v>
      </c>
      <c r="E18" s="49">
        <v>0</v>
      </c>
      <c r="F18" s="42">
        <v>0</v>
      </c>
      <c r="G18" s="41">
        <v>0</v>
      </c>
      <c r="H18" s="42">
        <v>0</v>
      </c>
      <c r="I18" s="41">
        <v>0</v>
      </c>
    </row>
    <row r="19" spans="1:9" x14ac:dyDescent="0.25">
      <c r="A19" s="19" t="s">
        <v>142</v>
      </c>
      <c r="B19" s="42">
        <v>386.75250999999997</v>
      </c>
      <c r="C19" s="41">
        <v>361.04603000000003</v>
      </c>
      <c r="D19" s="64">
        <v>7338.6894299999994</v>
      </c>
      <c r="E19" s="49">
        <v>1968.4063600000002</v>
      </c>
      <c r="F19" s="42">
        <v>0</v>
      </c>
      <c r="G19" s="41">
        <v>0</v>
      </c>
      <c r="H19" s="42">
        <v>7338.6894299999994</v>
      </c>
      <c r="I19" s="41">
        <v>1968.4063600000002</v>
      </c>
    </row>
    <row r="20" spans="1:9" x14ac:dyDescent="0.25">
      <c r="A20" s="19" t="s">
        <v>38</v>
      </c>
      <c r="B20" s="42">
        <v>38968.977960000004</v>
      </c>
      <c r="C20" s="41">
        <v>37137.986570000001</v>
      </c>
      <c r="D20" s="64">
        <v>30846.242149999998</v>
      </c>
      <c r="E20" s="49">
        <v>25582.627810000002</v>
      </c>
      <c r="F20" s="42">
        <v>1.3386</v>
      </c>
      <c r="G20" s="41">
        <v>0</v>
      </c>
      <c r="H20" s="42">
        <v>30847.580749999997</v>
      </c>
      <c r="I20" s="41">
        <v>25582.627810000002</v>
      </c>
    </row>
    <row r="21" spans="1:9" x14ac:dyDescent="0.25">
      <c r="A21" s="119" t="s">
        <v>149</v>
      </c>
      <c r="B21" s="42">
        <v>0</v>
      </c>
      <c r="C21" s="41">
        <v>0</v>
      </c>
      <c r="D21" s="64">
        <v>1104.5011500000001</v>
      </c>
      <c r="E21" s="49">
        <v>1330.34114</v>
      </c>
      <c r="F21" s="42">
        <v>5.0437500000000002</v>
      </c>
      <c r="G21" s="41">
        <v>0</v>
      </c>
      <c r="H21" s="42">
        <v>1109.5449000000001</v>
      </c>
      <c r="I21" s="41">
        <v>1330.34114</v>
      </c>
    </row>
    <row r="22" spans="1:9" x14ac:dyDescent="0.25">
      <c r="A22" s="120" t="s">
        <v>157</v>
      </c>
      <c r="B22" s="42">
        <v>0</v>
      </c>
      <c r="C22" s="41">
        <v>0</v>
      </c>
      <c r="D22" s="64">
        <v>1554.8145399999999</v>
      </c>
      <c r="E22" s="49">
        <v>419.26978000000003</v>
      </c>
      <c r="F22" s="42">
        <v>1.96706</v>
      </c>
      <c r="G22" s="41">
        <v>48.597540000000002</v>
      </c>
      <c r="H22" s="61">
        <v>1556.7815999999998</v>
      </c>
      <c r="I22" s="101">
        <v>467.86732000000001</v>
      </c>
    </row>
    <row r="23" spans="1:9" ht="15.75" thickBot="1" x14ac:dyDescent="0.3">
      <c r="A23" s="110" t="s">
        <v>18</v>
      </c>
      <c r="B23" s="58">
        <v>60206.288190000007</v>
      </c>
      <c r="C23" s="107">
        <v>53622.032300000006</v>
      </c>
      <c r="D23" s="58">
        <v>81108.141860000003</v>
      </c>
      <c r="E23" s="107">
        <v>69472.521735000002</v>
      </c>
      <c r="F23" s="58">
        <v>727.0307600000001</v>
      </c>
      <c r="G23" s="107">
        <v>630.03604999999993</v>
      </c>
      <c r="H23" s="107">
        <v>81835.172619999983</v>
      </c>
      <c r="I23" s="59">
        <v>70102.557785000012</v>
      </c>
    </row>
    <row r="24" spans="1:9" ht="15.75" thickTop="1" x14ac:dyDescent="0.25">
      <c r="A24" s="1" t="s">
        <v>85</v>
      </c>
      <c r="B24" s="10"/>
      <c r="C24" s="10"/>
      <c r="D24" s="10"/>
      <c r="E24" s="10"/>
      <c r="F24" s="10"/>
      <c r="G24" s="10"/>
    </row>
    <row r="25" spans="1:9" x14ac:dyDescent="0.25">
      <c r="A25" s="1" t="s">
        <v>143</v>
      </c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5"/>
      <c r="C26" s="55"/>
      <c r="D26" s="55"/>
      <c r="E26" s="55"/>
      <c r="F26" s="55"/>
      <c r="G26" s="55"/>
      <c r="H26" s="55"/>
      <c r="I26" s="55"/>
    </row>
    <row r="27" spans="1:9" x14ac:dyDescent="0.25">
      <c r="B27" s="57" t="b">
        <v>1</v>
      </c>
      <c r="C27" s="57" t="b">
        <v>1</v>
      </c>
      <c r="D27" s="57">
        <v>0</v>
      </c>
      <c r="E27" s="57" t="b">
        <v>0</v>
      </c>
      <c r="F27" s="57" t="b">
        <v>1</v>
      </c>
      <c r="G27" s="57" t="b">
        <v>1</v>
      </c>
      <c r="H27" s="57">
        <v>0</v>
      </c>
      <c r="I27" s="57" t="b">
        <v>0</v>
      </c>
    </row>
    <row r="28" spans="1:9" x14ac:dyDescent="0.25">
      <c r="B28" s="57">
        <v>0</v>
      </c>
      <c r="C28" s="57">
        <v>0</v>
      </c>
      <c r="D28" s="57">
        <v>0</v>
      </c>
      <c r="E28" s="57">
        <v>-9.9999306257814169E-7</v>
      </c>
      <c r="F28" s="57">
        <v>0</v>
      </c>
      <c r="G28" s="57">
        <v>0</v>
      </c>
      <c r="H28" s="57">
        <v>0</v>
      </c>
      <c r="I28" s="57">
        <v>-9.9997851066291332E-7</v>
      </c>
    </row>
    <row r="29" spans="1:9" x14ac:dyDescent="0.25"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21-2B29-423A-88CB-6BAD37EDCA6D}">
  <dimension ref="A1:P37"/>
  <sheetViews>
    <sheetView zoomScaleNormal="100" workbookViewId="0">
      <selection activeCell="H26" sqref="H26"/>
    </sheetView>
  </sheetViews>
  <sheetFormatPr defaultRowHeight="15" x14ac:dyDescent="0.25"/>
  <cols>
    <col min="1" max="1" width="24.7109375" bestFit="1" customWidth="1"/>
    <col min="2" max="2" width="12.140625" bestFit="1" customWidth="1"/>
    <col min="3" max="3" width="12.42578125" bestFit="1" customWidth="1"/>
    <col min="4" max="11" width="12.42578125" customWidth="1"/>
    <col min="12" max="13" width="10.85546875" bestFit="1" customWidth="1"/>
    <col min="14" max="15" width="12.42578125" customWidth="1"/>
    <col min="16" max="16" width="15" bestFit="1" customWidth="1"/>
  </cols>
  <sheetData>
    <row r="1" spans="1:15" x14ac:dyDescent="0.25">
      <c r="A1" s="222" t="s">
        <v>115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x14ac:dyDescent="0.25">
      <c r="A2" s="222" t="s">
        <v>111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5" x14ac:dyDescent="0.25">
      <c r="O3" s="12" t="s">
        <v>147</v>
      </c>
    </row>
    <row r="4" spans="1:15" x14ac:dyDescent="0.25">
      <c r="A4" s="245" t="s">
        <v>15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1:15" x14ac:dyDescent="0.25">
      <c r="A5" s="142"/>
      <c r="B5" s="72" t="s">
        <v>66</v>
      </c>
      <c r="C5" s="72" t="s">
        <v>66</v>
      </c>
      <c r="D5" s="72" t="s">
        <v>66</v>
      </c>
      <c r="E5" s="72" t="s">
        <v>66</v>
      </c>
      <c r="F5" s="72" t="s">
        <v>66</v>
      </c>
      <c r="G5" s="72" t="s">
        <v>66</v>
      </c>
      <c r="H5" s="72" t="s">
        <v>66</v>
      </c>
      <c r="I5" s="72" t="s">
        <v>66</v>
      </c>
      <c r="J5" s="72" t="s">
        <v>66</v>
      </c>
      <c r="K5" s="72" t="s">
        <v>66</v>
      </c>
      <c r="L5" s="228" t="s">
        <v>160</v>
      </c>
      <c r="M5" s="234"/>
      <c r="N5" s="230" t="s">
        <v>161</v>
      </c>
      <c r="O5" s="235"/>
    </row>
    <row r="6" spans="1:15" x14ac:dyDescent="0.25">
      <c r="A6" s="143"/>
      <c r="B6" s="18">
        <v>2014</v>
      </c>
      <c r="C6" s="18">
        <v>2015</v>
      </c>
      <c r="D6" s="90">
        <v>2016</v>
      </c>
      <c r="E6" s="90">
        <v>2017</v>
      </c>
      <c r="F6" s="90">
        <v>2018</v>
      </c>
      <c r="G6" s="90">
        <v>2019</v>
      </c>
      <c r="H6" s="90">
        <v>2020</v>
      </c>
      <c r="I6" s="90">
        <v>2021</v>
      </c>
      <c r="J6" s="90">
        <v>2022</v>
      </c>
      <c r="K6" s="90">
        <v>2023</v>
      </c>
      <c r="L6" s="90">
        <v>2024</v>
      </c>
      <c r="M6" s="18">
        <v>2023</v>
      </c>
      <c r="N6" s="90">
        <v>2024</v>
      </c>
      <c r="O6" s="18">
        <v>2023</v>
      </c>
    </row>
    <row r="7" spans="1:15" x14ac:dyDescent="0.25">
      <c r="A7" s="123" t="s">
        <v>39</v>
      </c>
      <c r="B7" s="121"/>
      <c r="C7" s="121"/>
      <c r="D7" s="127"/>
      <c r="E7" s="127"/>
      <c r="F7" s="127"/>
      <c r="G7" s="127"/>
      <c r="H7" s="127"/>
      <c r="I7" s="127"/>
      <c r="J7" s="127"/>
      <c r="K7" s="127"/>
      <c r="L7" s="127"/>
      <c r="M7" s="121"/>
      <c r="N7" s="122"/>
      <c r="O7" s="104"/>
    </row>
    <row r="8" spans="1:15" x14ac:dyDescent="0.25">
      <c r="A8" s="122" t="s">
        <v>67</v>
      </c>
      <c r="B8" s="42">
        <v>196240.83806000004</v>
      </c>
      <c r="C8" s="42">
        <v>200072.14102000001</v>
      </c>
      <c r="D8" s="127">
        <v>206160.23540999999</v>
      </c>
      <c r="E8" s="127">
        <v>194176.52497</v>
      </c>
      <c r="F8" s="127">
        <v>202286.20810999995</v>
      </c>
      <c r="G8" s="127">
        <v>213879.05224000002</v>
      </c>
      <c r="H8" s="127">
        <v>231345.02662000002</v>
      </c>
      <c r="I8" s="127">
        <v>252686.79015999998</v>
      </c>
      <c r="J8" s="127">
        <v>275464.83944999997</v>
      </c>
      <c r="K8" s="127">
        <v>292298.54242000001</v>
      </c>
      <c r="L8" s="126">
        <v>27262.408940000001</v>
      </c>
      <c r="M8" s="42">
        <v>25297.35181</v>
      </c>
      <c r="N8" s="127">
        <v>259841.18025</v>
      </c>
      <c r="O8" s="105">
        <v>243680.42783</v>
      </c>
    </row>
    <row r="9" spans="1:15" x14ac:dyDescent="0.25">
      <c r="A9" s="122" t="s">
        <v>68</v>
      </c>
      <c r="B9" s="42">
        <v>16144.92287</v>
      </c>
      <c r="C9" s="42">
        <v>24285.541849999998</v>
      </c>
      <c r="D9" s="127">
        <v>19291.477310000002</v>
      </c>
      <c r="E9" s="127">
        <v>19566.927179999999</v>
      </c>
      <c r="F9" s="127">
        <v>15538.166399999998</v>
      </c>
      <c r="G9" s="127">
        <v>14887.251079999998</v>
      </c>
      <c r="H9" s="127">
        <v>7930.594149999999</v>
      </c>
      <c r="I9" s="127">
        <v>14211.45084</v>
      </c>
      <c r="J9" s="127">
        <v>21548.080100000003</v>
      </c>
      <c r="K9" s="127">
        <v>21670.63622</v>
      </c>
      <c r="L9" s="126">
        <v>3187.5592799999999</v>
      </c>
      <c r="M9" s="42">
        <v>1771.5025500000002</v>
      </c>
      <c r="N9" s="127">
        <v>29662.706329999997</v>
      </c>
      <c r="O9" s="105">
        <v>16496.991119999999</v>
      </c>
    </row>
    <row r="10" spans="1:15" x14ac:dyDescent="0.25">
      <c r="A10" s="122" t="s">
        <v>69</v>
      </c>
      <c r="B10" s="42">
        <v>44459.602599999998</v>
      </c>
      <c r="C10" s="42">
        <v>53819.808269999994</v>
      </c>
      <c r="D10" s="127">
        <v>59646.54767</v>
      </c>
      <c r="E10" s="127">
        <v>56271.549940000004</v>
      </c>
      <c r="F10" s="127">
        <v>56476.08913</v>
      </c>
      <c r="G10" s="127">
        <v>60778.507310000008</v>
      </c>
      <c r="H10" s="127">
        <v>42276.694960000008</v>
      </c>
      <c r="I10" s="127">
        <v>57148.869049999994</v>
      </c>
      <c r="J10" s="127">
        <v>78675.766329999999</v>
      </c>
      <c r="K10" s="127">
        <v>81561.050889999999</v>
      </c>
      <c r="L10" s="126">
        <v>8805.51469</v>
      </c>
      <c r="M10" s="42">
        <v>8388.80393</v>
      </c>
      <c r="N10" s="127">
        <v>69118.142590000003</v>
      </c>
      <c r="O10" s="105">
        <v>67481.435580000019</v>
      </c>
    </row>
    <row r="11" spans="1:15" x14ac:dyDescent="0.25">
      <c r="A11" s="122" t="s">
        <v>70</v>
      </c>
      <c r="B11" s="42">
        <v>52262.522950000006</v>
      </c>
      <c r="C11" s="42">
        <v>59225.810139999994</v>
      </c>
      <c r="D11" s="127">
        <v>70054.621009999988</v>
      </c>
      <c r="E11" s="127">
        <v>61863.310170000004</v>
      </c>
      <c r="F11" s="127">
        <v>55356.990980000002</v>
      </c>
      <c r="G11" s="127">
        <v>58775.42628</v>
      </c>
      <c r="H11" s="127">
        <v>49344.350109999999</v>
      </c>
      <c r="I11" s="127">
        <v>69458.021960000013</v>
      </c>
      <c r="J11" s="127">
        <v>88129.715089999998</v>
      </c>
      <c r="K11" s="127">
        <v>88903.629790000006</v>
      </c>
      <c r="L11" s="126">
        <v>8954.3088100000004</v>
      </c>
      <c r="M11" s="42">
        <v>9380.9249600000003</v>
      </c>
      <c r="N11" s="127">
        <v>70184.57435000001</v>
      </c>
      <c r="O11" s="105">
        <v>71872.713279999996</v>
      </c>
    </row>
    <row r="12" spans="1:15" x14ac:dyDescent="0.25">
      <c r="A12" s="122" t="s">
        <v>71</v>
      </c>
      <c r="B12" s="42">
        <v>106878.86018</v>
      </c>
      <c r="C12" s="42">
        <v>111848.82524999999</v>
      </c>
      <c r="D12" s="127">
        <v>105221.55821999999</v>
      </c>
      <c r="E12" s="127">
        <v>112292.60452999998</v>
      </c>
      <c r="F12" s="127">
        <v>100161.96803</v>
      </c>
      <c r="G12" s="127">
        <v>99533.517559999993</v>
      </c>
      <c r="H12" s="127">
        <v>102219.44537999999</v>
      </c>
      <c r="I12" s="127">
        <v>111500.20022</v>
      </c>
      <c r="J12" s="127">
        <v>134581.11168999999</v>
      </c>
      <c r="K12" s="127">
        <v>134993.84459999998</v>
      </c>
      <c r="L12" s="126">
        <v>12945.7727</v>
      </c>
      <c r="M12" s="42">
        <v>12518.233689999999</v>
      </c>
      <c r="N12" s="127">
        <v>114780.40091000001</v>
      </c>
      <c r="O12" s="105">
        <v>111300.68412000001</v>
      </c>
    </row>
    <row r="13" spans="1:15" x14ac:dyDescent="0.25">
      <c r="A13" s="123" t="s">
        <v>45</v>
      </c>
      <c r="B13" s="42"/>
      <c r="C13" s="42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6">
        <v>0</v>
      </c>
      <c r="M13" s="42">
        <v>0</v>
      </c>
      <c r="N13" s="127">
        <v>0</v>
      </c>
      <c r="O13" s="105">
        <v>0</v>
      </c>
    </row>
    <row r="14" spans="1:15" x14ac:dyDescent="0.25">
      <c r="A14" s="122" t="s">
        <v>72</v>
      </c>
      <c r="B14" s="42">
        <v>28029.370600000006</v>
      </c>
      <c r="C14" s="42">
        <v>28325.455109999995</v>
      </c>
      <c r="D14" s="127">
        <v>28074.390959999997</v>
      </c>
      <c r="E14" s="127">
        <v>26235.193310000002</v>
      </c>
      <c r="F14" s="127">
        <v>23659.874149999996</v>
      </c>
      <c r="G14" s="127">
        <v>26055.389489999998</v>
      </c>
      <c r="H14" s="127">
        <v>23379.337889999999</v>
      </c>
      <c r="I14" s="127">
        <v>24107.117439999995</v>
      </c>
      <c r="J14" s="127">
        <v>32531.77648</v>
      </c>
      <c r="K14" s="127">
        <v>31025.584979999996</v>
      </c>
      <c r="L14" s="126">
        <v>4694.1285099999996</v>
      </c>
      <c r="M14" s="42">
        <v>2748.33925</v>
      </c>
      <c r="N14" s="127">
        <v>35570.542460000004</v>
      </c>
      <c r="O14" s="105">
        <v>25644.958649999997</v>
      </c>
    </row>
    <row r="15" spans="1:15" x14ac:dyDescent="0.25">
      <c r="A15" s="122" t="s">
        <v>73</v>
      </c>
      <c r="B15" s="42">
        <v>190886.45339200005</v>
      </c>
      <c r="C15" s="42">
        <v>136155.70309899998</v>
      </c>
      <c r="D15" s="127">
        <v>117215.55665599999</v>
      </c>
      <c r="E15" s="127">
        <v>138222.14233700003</v>
      </c>
      <c r="F15" s="127">
        <v>177748.043191</v>
      </c>
      <c r="G15" s="127">
        <v>191999.11169399996</v>
      </c>
      <c r="H15" s="127">
        <v>101924.92757</v>
      </c>
      <c r="I15" s="127">
        <v>164680.50038799999</v>
      </c>
      <c r="J15" s="127">
        <v>277855.47021500004</v>
      </c>
      <c r="K15" s="127">
        <v>242005.79093100003</v>
      </c>
      <c r="L15" s="126">
        <v>27199.270739</v>
      </c>
      <c r="M15" s="42">
        <v>25479.063877000001</v>
      </c>
      <c r="N15" s="127">
        <v>236769.54586799999</v>
      </c>
      <c r="O15" s="105">
        <v>206927.97993600002</v>
      </c>
    </row>
    <row r="16" spans="1:15" x14ac:dyDescent="0.25">
      <c r="A16" s="122" t="s">
        <v>74</v>
      </c>
      <c r="B16" s="42">
        <v>89375.256900000008</v>
      </c>
      <c r="C16" s="42">
        <v>128560.52549</v>
      </c>
      <c r="D16" s="127">
        <v>127439.34248000001</v>
      </c>
      <c r="E16" s="127">
        <v>101905.75096999999</v>
      </c>
      <c r="F16" s="127">
        <v>100381.43902000001</v>
      </c>
      <c r="G16" s="127">
        <v>107838.32055000002</v>
      </c>
      <c r="H16" s="127">
        <v>96075.250599999999</v>
      </c>
      <c r="I16" s="127">
        <v>114538.14385000001</v>
      </c>
      <c r="J16" s="127">
        <v>150489.24614999999</v>
      </c>
      <c r="K16" s="127">
        <v>152243.60665999999</v>
      </c>
      <c r="L16" s="126">
        <v>15492.318650000001</v>
      </c>
      <c r="M16" s="42">
        <v>13225.939390000001</v>
      </c>
      <c r="N16" s="127">
        <v>164114.02932000003</v>
      </c>
      <c r="O16" s="105">
        <v>129136.82288999998</v>
      </c>
    </row>
    <row r="17" spans="1:16" x14ac:dyDescent="0.25">
      <c r="A17" s="122" t="s">
        <v>75</v>
      </c>
      <c r="B17" s="42">
        <v>393726.19579000003</v>
      </c>
      <c r="C17" s="42">
        <v>425584.46733299998</v>
      </c>
      <c r="D17" s="127">
        <v>427705.35384000005</v>
      </c>
      <c r="E17" s="127">
        <v>422884.06046999997</v>
      </c>
      <c r="F17" s="127">
        <v>429253.28115999995</v>
      </c>
      <c r="G17" s="127">
        <v>448800.03227999998</v>
      </c>
      <c r="H17" s="127">
        <v>384531.86793000007</v>
      </c>
      <c r="I17" s="127">
        <v>565885.56737000006</v>
      </c>
      <c r="J17" s="127">
        <v>685534.52497000003</v>
      </c>
      <c r="K17" s="127">
        <v>659471.29893000005</v>
      </c>
      <c r="L17" s="126">
        <v>63447.420330000001</v>
      </c>
      <c r="M17" s="42">
        <v>52825.179349999999</v>
      </c>
      <c r="N17" s="127">
        <v>579767.63021000009</v>
      </c>
      <c r="O17" s="105">
        <v>553166.59159000008</v>
      </c>
    </row>
    <row r="18" spans="1:16" x14ac:dyDescent="0.25">
      <c r="A18" s="123" t="s">
        <v>50</v>
      </c>
      <c r="B18" s="42"/>
      <c r="C18" s="42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6">
        <v>0</v>
      </c>
      <c r="M18" s="42">
        <v>0</v>
      </c>
      <c r="N18" s="127">
        <v>0</v>
      </c>
      <c r="O18" s="105">
        <v>0</v>
      </c>
    </row>
    <row r="19" spans="1:16" x14ac:dyDescent="0.25">
      <c r="A19" s="122" t="s">
        <v>76</v>
      </c>
      <c r="B19" s="42">
        <v>57183.142899999999</v>
      </c>
      <c r="C19" s="42">
        <v>58294.847269999991</v>
      </c>
      <c r="D19" s="127">
        <v>62883.88276</v>
      </c>
      <c r="E19" s="127">
        <v>44920.951669999995</v>
      </c>
      <c r="F19" s="127">
        <v>59738.224729999987</v>
      </c>
      <c r="G19" s="127">
        <v>52993.710049999994</v>
      </c>
      <c r="H19" s="127">
        <v>39337.084069999997</v>
      </c>
      <c r="I19" s="127">
        <v>43066.050820000011</v>
      </c>
      <c r="J19" s="127">
        <v>67443.760399999985</v>
      </c>
      <c r="K19" s="127">
        <v>83818.930470000007</v>
      </c>
      <c r="L19" s="126">
        <v>9000.479800000001</v>
      </c>
      <c r="M19" s="42">
        <v>6385.0500400000001</v>
      </c>
      <c r="N19" s="127">
        <v>77813.727559999985</v>
      </c>
      <c r="O19" s="105">
        <v>68921.789380000017</v>
      </c>
    </row>
    <row r="20" spans="1:16" x14ac:dyDescent="0.25">
      <c r="A20" s="122" t="s">
        <v>77</v>
      </c>
      <c r="B20" s="42">
        <v>161115.94738999999</v>
      </c>
      <c r="C20" s="42">
        <v>208001.49368000004</v>
      </c>
      <c r="D20" s="127">
        <v>210269.80723999997</v>
      </c>
      <c r="E20" s="127">
        <v>184391.79668</v>
      </c>
      <c r="F20" s="127">
        <v>190156.94456999993</v>
      </c>
      <c r="G20" s="127">
        <v>197328.48298</v>
      </c>
      <c r="H20" s="127">
        <v>165537.33769999997</v>
      </c>
      <c r="I20" s="127">
        <v>236486.88625000004</v>
      </c>
      <c r="J20" s="127">
        <v>286725.29774000001</v>
      </c>
      <c r="K20" s="127">
        <v>289565.21316000004</v>
      </c>
      <c r="L20" s="126">
        <v>36279.274229999995</v>
      </c>
      <c r="M20" s="42">
        <v>31230.620739999998</v>
      </c>
      <c r="N20" s="127">
        <v>320925.62953999999</v>
      </c>
      <c r="O20" s="105">
        <v>244153.9278</v>
      </c>
    </row>
    <row r="21" spans="1:16" x14ac:dyDescent="0.25">
      <c r="A21" s="123" t="s">
        <v>53</v>
      </c>
      <c r="B21" s="42"/>
      <c r="C21" s="42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6">
        <v>0</v>
      </c>
      <c r="M21" s="42">
        <v>0</v>
      </c>
      <c r="N21" s="127">
        <v>0</v>
      </c>
      <c r="O21" s="105">
        <v>0</v>
      </c>
    </row>
    <row r="22" spans="1:16" x14ac:dyDescent="0.25">
      <c r="A22" s="122" t="s">
        <v>78</v>
      </c>
      <c r="B22" s="42">
        <v>30772.703739999997</v>
      </c>
      <c r="C22" s="42">
        <v>32011.590929999998</v>
      </c>
      <c r="D22" s="127">
        <v>42320.505789999988</v>
      </c>
      <c r="E22" s="127">
        <v>31001.523410000002</v>
      </c>
      <c r="F22" s="127">
        <v>31548.505950000002</v>
      </c>
      <c r="G22" s="127">
        <v>30308.29867</v>
      </c>
      <c r="H22" s="127">
        <v>19464.467430000001</v>
      </c>
      <c r="I22" s="127">
        <v>21043.052950000005</v>
      </c>
      <c r="J22" s="127">
        <v>36934.960970000007</v>
      </c>
      <c r="K22" s="127">
        <v>41384.137529999993</v>
      </c>
      <c r="L22" s="126">
        <v>2866.49485</v>
      </c>
      <c r="M22" s="42">
        <v>4084.94011</v>
      </c>
      <c r="N22" s="127">
        <v>33911.525439999998</v>
      </c>
      <c r="O22" s="105">
        <v>34387.56626</v>
      </c>
    </row>
    <row r="23" spans="1:16" x14ac:dyDescent="0.25">
      <c r="A23" s="122" t="s">
        <v>79</v>
      </c>
      <c r="B23" s="42">
        <v>103632.35143900001</v>
      </c>
      <c r="C23" s="42">
        <v>83747.273136000003</v>
      </c>
      <c r="D23" s="127">
        <v>69943.850868000009</v>
      </c>
      <c r="E23" s="127">
        <v>83161.893990000011</v>
      </c>
      <c r="F23" s="127">
        <v>103838.03556800001</v>
      </c>
      <c r="G23" s="127">
        <v>102149.705229</v>
      </c>
      <c r="H23" s="127">
        <v>58494.559109000002</v>
      </c>
      <c r="I23" s="127">
        <v>102995.01762299999</v>
      </c>
      <c r="J23" s="127">
        <v>170378.09262900002</v>
      </c>
      <c r="K23" s="127">
        <v>147600.17998100002</v>
      </c>
      <c r="L23" s="126">
        <v>19226.578227000002</v>
      </c>
      <c r="M23" s="42">
        <v>12180.315234</v>
      </c>
      <c r="N23" s="127">
        <v>129159.38170100001</v>
      </c>
      <c r="O23" s="105">
        <v>125564.74429500001</v>
      </c>
    </row>
    <row r="24" spans="1:16" x14ac:dyDescent="0.25">
      <c r="A24" s="122" t="s">
        <v>80</v>
      </c>
      <c r="B24" s="42">
        <v>115153.41984999999</v>
      </c>
      <c r="C24" s="42">
        <v>115828.01093999999</v>
      </c>
      <c r="D24" s="127">
        <v>45348.733919999991</v>
      </c>
      <c r="E24" s="127">
        <v>41113.186319999993</v>
      </c>
      <c r="F24" s="127">
        <v>38808.033940000008</v>
      </c>
      <c r="G24" s="127">
        <v>31868.956090000003</v>
      </c>
      <c r="H24" s="127">
        <v>30340.031420000007</v>
      </c>
      <c r="I24" s="127">
        <v>34828.48199</v>
      </c>
      <c r="J24" s="127">
        <v>47953.68475</v>
      </c>
      <c r="K24" s="127">
        <v>39035.70061</v>
      </c>
      <c r="L24" s="126">
        <v>2861.4268700000002</v>
      </c>
      <c r="M24" s="42">
        <v>2261.8339500000002</v>
      </c>
      <c r="N24" s="127">
        <v>29581.504820000002</v>
      </c>
      <c r="O24" s="105">
        <v>33379.638419999996</v>
      </c>
    </row>
    <row r="25" spans="1:16" x14ac:dyDescent="0.25">
      <c r="A25" s="122" t="s">
        <v>81</v>
      </c>
      <c r="B25" s="42">
        <v>327084.58573999995</v>
      </c>
      <c r="C25" s="42">
        <v>317120.40213</v>
      </c>
      <c r="D25" s="127">
        <v>305484.31921000005</v>
      </c>
      <c r="E25" s="127">
        <v>307243.37514999998</v>
      </c>
      <c r="F25" s="127">
        <v>323993.86695999996</v>
      </c>
      <c r="G25" s="127">
        <v>329875.54960999999</v>
      </c>
      <c r="H25" s="127">
        <v>217747.62307</v>
      </c>
      <c r="I25" s="127">
        <v>302261.52108999999</v>
      </c>
      <c r="J25" s="127">
        <v>433402.20033999992</v>
      </c>
      <c r="K25" s="127">
        <v>369557.99129000003</v>
      </c>
      <c r="L25" s="126">
        <v>38413.155500000001</v>
      </c>
      <c r="M25" s="42">
        <v>38524.939350000008</v>
      </c>
      <c r="N25" s="127">
        <v>291787.08713999996</v>
      </c>
      <c r="O25" s="105">
        <v>304419.34138999996</v>
      </c>
    </row>
    <row r="26" spans="1:16" x14ac:dyDescent="0.25">
      <c r="A26" s="122" t="s">
        <v>82</v>
      </c>
      <c r="B26" s="42">
        <v>6511.8448000000008</v>
      </c>
      <c r="C26" s="42">
        <v>5039.4235099999996</v>
      </c>
      <c r="D26" s="127">
        <v>3918.5222199999998</v>
      </c>
      <c r="E26" s="127">
        <v>3512.9611900000009</v>
      </c>
      <c r="F26" s="127">
        <v>4082.0174299999999</v>
      </c>
      <c r="G26" s="127">
        <v>3169.6308929999996</v>
      </c>
      <c r="H26" s="127">
        <v>2165.47885</v>
      </c>
      <c r="I26" s="127">
        <v>3804.5464900000002</v>
      </c>
      <c r="J26" s="127">
        <v>3738.2453600000003</v>
      </c>
      <c r="K26" s="127">
        <v>3353.87138</v>
      </c>
      <c r="L26" s="126">
        <v>379.42493999999999</v>
      </c>
      <c r="M26" s="42">
        <v>127.32745</v>
      </c>
      <c r="N26" s="127">
        <v>3081.5260799999996</v>
      </c>
      <c r="O26" s="105">
        <v>2794.23128</v>
      </c>
    </row>
    <row r="27" spans="1:16" x14ac:dyDescent="0.25">
      <c r="A27" s="122" t="s">
        <v>83</v>
      </c>
      <c r="B27" s="42">
        <v>5339.3640700000014</v>
      </c>
      <c r="C27" s="42">
        <v>4571.4848900000006</v>
      </c>
      <c r="D27" s="127">
        <v>4553.3782899999987</v>
      </c>
      <c r="E27" s="127">
        <v>3005.2100399999995</v>
      </c>
      <c r="F27" s="127">
        <v>2452.3394199999993</v>
      </c>
      <c r="G27" s="127">
        <v>1567.5258199999998</v>
      </c>
      <c r="H27" s="127">
        <v>2081.01487</v>
      </c>
      <c r="I27" s="127">
        <v>2473.9238300000002</v>
      </c>
      <c r="J27" s="127">
        <v>3602.3222600000008</v>
      </c>
      <c r="K27" s="127">
        <v>3223.8876500000006</v>
      </c>
      <c r="L27" s="126">
        <v>108.29296000000001</v>
      </c>
      <c r="M27" s="42">
        <v>201.02125000000001</v>
      </c>
      <c r="N27" s="127">
        <v>1963.1001800000001</v>
      </c>
      <c r="O27" s="105">
        <v>2738.9639300000003</v>
      </c>
    </row>
    <row r="28" spans="1:16" x14ac:dyDescent="0.25">
      <c r="A28" s="123" t="s">
        <v>59</v>
      </c>
      <c r="B28" s="68">
        <v>1924797.3832710006</v>
      </c>
      <c r="C28" s="144">
        <v>1992492.8040480001</v>
      </c>
      <c r="D28" s="145">
        <v>1905532.0838540001</v>
      </c>
      <c r="E28" s="145">
        <v>1831768.962327</v>
      </c>
      <c r="F28" s="145">
        <v>1915480.028739</v>
      </c>
      <c r="G28" s="145">
        <v>1971808.4678259999</v>
      </c>
      <c r="H28" s="145">
        <v>1574195.0917290002</v>
      </c>
      <c r="I28" s="145">
        <v>2121176.1423210003</v>
      </c>
      <c r="J28" s="145">
        <v>2794989.0949239996</v>
      </c>
      <c r="K28" s="130">
        <v>2681713.8974919994</v>
      </c>
      <c r="L28" s="66">
        <v>281123.83002599998</v>
      </c>
      <c r="M28" s="68">
        <v>246631.38693099999</v>
      </c>
      <c r="N28" s="130">
        <v>2448032.2347490005</v>
      </c>
      <c r="O28" s="150">
        <v>2242068.8077509995</v>
      </c>
    </row>
    <row r="29" spans="1:16" x14ac:dyDescent="0.25">
      <c r="A29" s="123"/>
      <c r="B29" s="73"/>
      <c r="C29" s="73"/>
      <c r="D29" s="127"/>
      <c r="E29" s="127"/>
      <c r="F29" s="127"/>
      <c r="G29" s="127"/>
      <c r="H29" s="127"/>
      <c r="I29" s="127"/>
      <c r="J29" s="127"/>
      <c r="K29" s="127"/>
      <c r="L29" s="91"/>
      <c r="M29" s="11"/>
      <c r="N29" s="127"/>
      <c r="O29" s="105"/>
    </row>
    <row r="30" spans="1:16" x14ac:dyDescent="0.25">
      <c r="A30" s="123" t="s">
        <v>84</v>
      </c>
      <c r="B30" s="66">
        <v>716862.98412600008</v>
      </c>
      <c r="C30" s="67">
        <v>627952.19683300005</v>
      </c>
      <c r="D30" s="66">
        <v>492095.91574000003</v>
      </c>
      <c r="E30" s="66">
        <v>555169.90573200001</v>
      </c>
      <c r="F30" s="66">
        <v>481878.22059000004</v>
      </c>
      <c r="G30" s="66">
        <v>491802.45471700007</v>
      </c>
      <c r="H30" s="66">
        <v>425556.32705399999</v>
      </c>
      <c r="I30" s="66">
        <v>527218.59440699988</v>
      </c>
      <c r="J30" s="66">
        <v>589391.22684699995</v>
      </c>
      <c r="K30" s="66">
        <v>507675.19198900001</v>
      </c>
      <c r="L30" s="129">
        <v>35584.70349</v>
      </c>
      <c r="M30" s="129">
        <v>34328.040580000001</v>
      </c>
      <c r="N30" s="129">
        <v>457809.96077600005</v>
      </c>
      <c r="O30" s="129">
        <v>447950.77902899997</v>
      </c>
      <c r="P30" s="70"/>
    </row>
    <row r="31" spans="1:16" x14ac:dyDescent="0.25">
      <c r="A31" s="123"/>
      <c r="B31" s="78"/>
      <c r="C31" s="11"/>
      <c r="D31" s="130"/>
      <c r="E31" s="130"/>
      <c r="F31" s="130"/>
      <c r="G31" s="130"/>
      <c r="H31" s="130"/>
      <c r="I31" s="130"/>
      <c r="J31" s="130"/>
      <c r="K31" s="130"/>
      <c r="L31" s="123"/>
      <c r="M31" s="11"/>
      <c r="N31" s="118"/>
      <c r="O31" s="106"/>
      <c r="P31" s="70"/>
    </row>
    <row r="32" spans="1:16" x14ac:dyDescent="0.25">
      <c r="A32" s="124" t="s">
        <v>60</v>
      </c>
      <c r="B32" s="69">
        <v>-902324.91461500048</v>
      </c>
      <c r="C32" s="69">
        <v>-1068714.1374049999</v>
      </c>
      <c r="D32" s="128">
        <v>-1134254.393164</v>
      </c>
      <c r="E32" s="128">
        <v>-1008073.1331249999</v>
      </c>
      <c r="F32" s="128">
        <v>-1134777.5778589998</v>
      </c>
      <c r="G32" s="128">
        <v>-1170139.0887189999</v>
      </c>
      <c r="H32" s="128">
        <v>-947607.50302500022</v>
      </c>
      <c r="I32" s="128">
        <v>-1314385.0638340006</v>
      </c>
      <c r="J32" s="128">
        <v>-1801307.8750969996</v>
      </c>
      <c r="K32" s="128">
        <v>-1833592.9215729996</v>
      </c>
      <c r="L32" s="128">
        <v>-209925.252286</v>
      </c>
      <c r="M32" s="128">
        <v>-176229.669501</v>
      </c>
      <c r="N32" s="69">
        <v>-1724524.9862830006</v>
      </c>
      <c r="O32" s="128">
        <v>-1514849.0290619996</v>
      </c>
      <c r="P32" s="70"/>
    </row>
    <row r="33" spans="1:15" x14ac:dyDescent="0.25">
      <c r="A33" s="1" t="s">
        <v>85</v>
      </c>
    </row>
    <row r="34" spans="1:15" x14ac:dyDescent="0.25">
      <c r="A34" s="1" t="s">
        <v>86</v>
      </c>
      <c r="N34" s="146"/>
      <c r="O34" s="146"/>
    </row>
    <row r="35" spans="1:15" x14ac:dyDescent="0.25">
      <c r="A35" s="1" t="s">
        <v>155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7" spans="1:1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5">
    <mergeCell ref="A1:O1"/>
    <mergeCell ref="A2:O2"/>
    <mergeCell ref="A4:O4"/>
    <mergeCell ref="L5:M5"/>
    <mergeCell ref="N5:O5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64ED-D521-49B4-9AD9-5D0F428B5F69}">
  <sheetPr>
    <pageSetUpPr fitToPage="1"/>
  </sheetPr>
  <dimension ref="A1:AG36"/>
  <sheetViews>
    <sheetView tabSelected="1" zoomScaleNormal="100" workbookViewId="0">
      <selection activeCell="I31" sqref="I31"/>
    </sheetView>
  </sheetViews>
  <sheetFormatPr defaultRowHeight="15" x14ac:dyDescent="0.25"/>
  <cols>
    <col min="1" max="1" width="28.42578125" customWidth="1"/>
    <col min="2" max="4" width="11.5703125" bestFit="1" customWidth="1"/>
    <col min="5" max="5" width="10.85546875" bestFit="1" customWidth="1"/>
    <col min="6" max="7" width="11.5703125" bestFit="1" customWidth="1"/>
    <col min="8" max="8" width="11.5703125" customWidth="1"/>
    <col min="9" max="9" width="10.85546875" bestFit="1" customWidth="1"/>
    <col min="10" max="19" width="11.5703125" bestFit="1" customWidth="1"/>
    <col min="20" max="23" width="11.5703125" customWidth="1"/>
    <col min="24" max="24" width="12.28515625" customWidth="1"/>
    <col min="25" max="26" width="11.5703125" customWidth="1"/>
    <col min="27" max="28" width="11.5703125" bestFit="1" customWidth="1"/>
    <col min="29" max="33" width="11.5703125" customWidth="1"/>
  </cols>
  <sheetData>
    <row r="1" spans="1:33" x14ac:dyDescent="0.25">
      <c r="A1" s="222" t="s">
        <v>150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33" x14ac:dyDescent="0.25">
      <c r="A2" s="222" t="s">
        <v>113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33" x14ac:dyDescent="0.25">
      <c r="A3" s="8"/>
      <c r="B3" s="12"/>
      <c r="C3" s="12"/>
      <c r="G3" s="12"/>
      <c r="N3" s="12"/>
      <c r="O3" s="12"/>
      <c r="R3" s="12"/>
      <c r="T3" s="12"/>
      <c r="U3" s="12"/>
      <c r="V3" s="12"/>
      <c r="X3" s="12"/>
      <c r="AA3" s="12"/>
      <c r="AC3" s="12"/>
      <c r="AD3" s="12"/>
      <c r="AE3" s="12"/>
      <c r="AF3" s="12"/>
      <c r="AG3" s="12" t="s">
        <v>147</v>
      </c>
    </row>
    <row r="4" spans="1:33" x14ac:dyDescent="0.25">
      <c r="A4" s="245" t="s">
        <v>15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20"/>
      <c r="AD4" s="220"/>
      <c r="AE4" s="220"/>
      <c r="AF4" s="220"/>
      <c r="AG4" s="220"/>
    </row>
    <row r="5" spans="1:33" x14ac:dyDescent="0.25">
      <c r="A5" s="247"/>
      <c r="B5" s="236" t="s">
        <v>89</v>
      </c>
      <c r="C5" s="236" t="s">
        <v>90</v>
      </c>
      <c r="D5" s="236" t="s">
        <v>88</v>
      </c>
      <c r="E5" s="236" t="s">
        <v>154</v>
      </c>
      <c r="F5" s="236" t="s">
        <v>89</v>
      </c>
      <c r="G5" s="236" t="s">
        <v>90</v>
      </c>
      <c r="H5" s="236" t="s">
        <v>88</v>
      </c>
      <c r="I5" s="236" t="s">
        <v>154</v>
      </c>
      <c r="J5" s="236" t="s">
        <v>89</v>
      </c>
      <c r="K5" s="236" t="s">
        <v>90</v>
      </c>
      <c r="L5" s="236" t="s">
        <v>88</v>
      </c>
      <c r="M5" s="236" t="s">
        <v>154</v>
      </c>
      <c r="N5" s="236" t="s">
        <v>89</v>
      </c>
      <c r="O5" s="236" t="s">
        <v>90</v>
      </c>
      <c r="P5" s="236" t="s">
        <v>88</v>
      </c>
      <c r="Q5" s="236" t="s">
        <v>154</v>
      </c>
      <c r="R5" s="236" t="s">
        <v>89</v>
      </c>
      <c r="S5" s="236" t="s">
        <v>90</v>
      </c>
      <c r="T5" s="236" t="s">
        <v>88</v>
      </c>
      <c r="U5" s="236" t="s">
        <v>154</v>
      </c>
      <c r="V5" s="236" t="s">
        <v>89</v>
      </c>
      <c r="W5" s="236" t="s">
        <v>90</v>
      </c>
      <c r="X5" s="236" t="s">
        <v>88</v>
      </c>
      <c r="Y5" s="236" t="s">
        <v>154</v>
      </c>
      <c r="Z5" s="236" t="s">
        <v>89</v>
      </c>
      <c r="AA5" s="236" t="s">
        <v>90</v>
      </c>
      <c r="AB5" s="236" t="s">
        <v>88</v>
      </c>
      <c r="AC5" s="236" t="s">
        <v>154</v>
      </c>
      <c r="AD5" s="236" t="s">
        <v>89</v>
      </c>
      <c r="AE5" s="236" t="s">
        <v>90</v>
      </c>
      <c r="AF5" s="236" t="s">
        <v>88</v>
      </c>
      <c r="AG5" s="236" t="s">
        <v>154</v>
      </c>
    </row>
    <row r="6" spans="1:33" x14ac:dyDescent="0.25">
      <c r="A6" s="248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</row>
    <row r="7" spans="1:33" x14ac:dyDescent="0.25">
      <c r="A7" s="123"/>
      <c r="B7" s="125">
        <v>2017</v>
      </c>
      <c r="C7" s="125">
        <v>2017</v>
      </c>
      <c r="D7" s="125">
        <v>2017</v>
      </c>
      <c r="E7" s="125">
        <v>2017</v>
      </c>
      <c r="F7" s="125">
        <v>2018</v>
      </c>
      <c r="G7" s="125">
        <v>2018</v>
      </c>
      <c r="H7" s="125">
        <v>2018</v>
      </c>
      <c r="I7" s="125">
        <v>2018</v>
      </c>
      <c r="J7" s="125">
        <v>2019</v>
      </c>
      <c r="K7" s="125">
        <v>2019</v>
      </c>
      <c r="L7" s="125">
        <v>2019</v>
      </c>
      <c r="M7" s="125">
        <v>2019</v>
      </c>
      <c r="N7" s="125">
        <v>2020</v>
      </c>
      <c r="O7" s="125">
        <v>2020</v>
      </c>
      <c r="P7" s="125">
        <v>2020</v>
      </c>
      <c r="Q7" s="125">
        <v>2020</v>
      </c>
      <c r="R7" s="125">
        <v>2021</v>
      </c>
      <c r="S7" s="125">
        <v>2021</v>
      </c>
      <c r="T7" s="125">
        <v>2021</v>
      </c>
      <c r="U7" s="125">
        <v>2021</v>
      </c>
      <c r="V7" s="125">
        <v>2022</v>
      </c>
      <c r="W7" s="125">
        <v>2022</v>
      </c>
      <c r="X7" s="125">
        <v>2022</v>
      </c>
      <c r="Y7" s="125">
        <v>2022</v>
      </c>
      <c r="Z7" s="125">
        <v>2023</v>
      </c>
      <c r="AA7" s="125">
        <v>2023</v>
      </c>
      <c r="AB7" s="125">
        <v>2023</v>
      </c>
      <c r="AC7" s="125">
        <v>2023</v>
      </c>
      <c r="AD7" s="125">
        <v>2024</v>
      </c>
      <c r="AE7" s="125">
        <v>2024</v>
      </c>
      <c r="AF7" s="125">
        <v>2024</v>
      </c>
      <c r="AG7" s="125">
        <v>2024</v>
      </c>
    </row>
    <row r="8" spans="1:33" x14ac:dyDescent="0.25">
      <c r="A8" s="123" t="s">
        <v>39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</row>
    <row r="9" spans="1:33" x14ac:dyDescent="0.25">
      <c r="A9" s="122" t="s">
        <v>40</v>
      </c>
      <c r="B9" s="127">
        <v>45351.150249999999</v>
      </c>
      <c r="C9" s="127">
        <v>51879.526079999996</v>
      </c>
      <c r="D9" s="127">
        <v>43474.434890000004</v>
      </c>
      <c r="E9" s="127">
        <v>53471.413749999992</v>
      </c>
      <c r="F9" s="127">
        <v>44695.24525</v>
      </c>
      <c r="G9" s="127">
        <v>52804.49295</v>
      </c>
      <c r="H9" s="127">
        <v>50982.235000000001</v>
      </c>
      <c r="I9" s="127">
        <v>53804.234909999999</v>
      </c>
      <c r="J9" s="127">
        <v>47756.106850000004</v>
      </c>
      <c r="K9" s="127">
        <v>54500.242800000007</v>
      </c>
      <c r="L9" s="127">
        <v>53715.591220000002</v>
      </c>
      <c r="M9" s="127">
        <v>57907.111370000006</v>
      </c>
      <c r="N9" s="127">
        <v>54761.18507</v>
      </c>
      <c r="O9" s="127">
        <v>51343.301039999998</v>
      </c>
      <c r="P9" s="127">
        <v>56936.67884</v>
      </c>
      <c r="Q9" s="127">
        <v>68303.861669999998</v>
      </c>
      <c r="R9" s="127">
        <v>64258.534379999997</v>
      </c>
      <c r="S9" s="127">
        <v>72455.847909999997</v>
      </c>
      <c r="T9" s="105">
        <v>56786.031950000004</v>
      </c>
      <c r="U9" s="127">
        <v>59186.375919999999</v>
      </c>
      <c r="V9" s="127">
        <v>62004.50088</v>
      </c>
      <c r="W9" s="127">
        <v>68950.797250000003</v>
      </c>
      <c r="X9" s="127">
        <v>65964.148990000002</v>
      </c>
      <c r="Y9" s="127">
        <v>78545.392330000002</v>
      </c>
      <c r="Z9" s="127">
        <v>71345.979069999987</v>
      </c>
      <c r="AA9" s="127">
        <v>77521.623090000008</v>
      </c>
      <c r="AB9" s="127">
        <v>69515.473859999998</v>
      </c>
      <c r="AC9" s="127">
        <v>73915.466400000005</v>
      </c>
      <c r="AD9" s="127">
        <v>71455.471579999998</v>
      </c>
      <c r="AE9" s="127">
        <v>85449.330140000005</v>
      </c>
      <c r="AF9" s="127">
        <v>75673.969590000008</v>
      </c>
      <c r="AG9" s="127">
        <v>27262.408940000001</v>
      </c>
    </row>
    <row r="10" spans="1:33" x14ac:dyDescent="0.25">
      <c r="A10" s="122" t="s">
        <v>41</v>
      </c>
      <c r="B10" s="127">
        <v>3547.7959800000003</v>
      </c>
      <c r="C10" s="127">
        <v>4316.3157499999998</v>
      </c>
      <c r="D10" s="127">
        <v>2689.2722300000005</v>
      </c>
      <c r="E10" s="127">
        <v>9013.5432200000014</v>
      </c>
      <c r="F10" s="127">
        <v>4052.52468</v>
      </c>
      <c r="G10" s="127">
        <v>3746.9919199999999</v>
      </c>
      <c r="H10" s="127">
        <v>4944.7302199999995</v>
      </c>
      <c r="I10" s="127">
        <v>2793.9195800000002</v>
      </c>
      <c r="J10" s="127">
        <v>3370.0130899999999</v>
      </c>
      <c r="K10" s="127">
        <v>3075.5935499999996</v>
      </c>
      <c r="L10" s="127">
        <v>3099.0689299999999</v>
      </c>
      <c r="M10" s="127">
        <v>5342.5755099999997</v>
      </c>
      <c r="N10" s="127">
        <v>2822.7149299999996</v>
      </c>
      <c r="O10" s="127">
        <v>2116.1705299999999</v>
      </c>
      <c r="P10" s="127">
        <v>1191.8131600000002</v>
      </c>
      <c r="Q10" s="127">
        <v>1799.89553</v>
      </c>
      <c r="R10" s="127">
        <v>2754.5980099999997</v>
      </c>
      <c r="S10" s="127">
        <v>3659.06873</v>
      </c>
      <c r="T10" s="105">
        <v>2678.8577999999998</v>
      </c>
      <c r="U10" s="127">
        <v>5118.926300000001</v>
      </c>
      <c r="V10" s="127">
        <v>5497.9580500000011</v>
      </c>
      <c r="W10" s="127">
        <v>5899.2989900000002</v>
      </c>
      <c r="X10" s="127">
        <v>4831.5515400000004</v>
      </c>
      <c r="Y10" s="127">
        <v>5319.2715199999993</v>
      </c>
      <c r="Z10" s="127">
        <v>5667.4544699999997</v>
      </c>
      <c r="AA10" s="127">
        <v>3688.5273899999997</v>
      </c>
      <c r="AB10" s="127">
        <v>5369.5067099999997</v>
      </c>
      <c r="AC10" s="127">
        <v>6945.1476500000008</v>
      </c>
      <c r="AD10" s="127">
        <v>7025.0490199999995</v>
      </c>
      <c r="AE10" s="127">
        <v>11056.346810000001</v>
      </c>
      <c r="AF10" s="127">
        <v>8393.7512199999983</v>
      </c>
      <c r="AG10" s="127">
        <v>3187.5592799999999</v>
      </c>
    </row>
    <row r="11" spans="1:33" x14ac:dyDescent="0.25">
      <c r="A11" s="122" t="s">
        <v>42</v>
      </c>
      <c r="B11" s="127">
        <v>11857.744309999998</v>
      </c>
      <c r="C11" s="127">
        <v>11784.9946</v>
      </c>
      <c r="D11" s="127">
        <v>14458.287370000002</v>
      </c>
      <c r="E11" s="127">
        <v>18170.523659999999</v>
      </c>
      <c r="F11" s="127">
        <v>13432.832339999999</v>
      </c>
      <c r="G11" s="127">
        <v>14186.292589999999</v>
      </c>
      <c r="H11" s="127">
        <v>13307.624620000001</v>
      </c>
      <c r="I11" s="127">
        <v>15549.339579999998</v>
      </c>
      <c r="J11" s="127">
        <v>11542.06601</v>
      </c>
      <c r="K11" s="127">
        <v>12843.552</v>
      </c>
      <c r="L11" s="127">
        <v>16719.195030000003</v>
      </c>
      <c r="M11" s="127">
        <v>19673.69427</v>
      </c>
      <c r="N11" s="127">
        <v>12228.612859999999</v>
      </c>
      <c r="O11" s="127">
        <v>7273.6871700000002</v>
      </c>
      <c r="P11" s="127">
        <v>8835.2270100000005</v>
      </c>
      <c r="Q11" s="127">
        <v>13939.167919999998</v>
      </c>
      <c r="R11" s="127">
        <v>12752.64575</v>
      </c>
      <c r="S11" s="127">
        <v>11716.048260000001</v>
      </c>
      <c r="T11" s="105">
        <v>12712.909509999999</v>
      </c>
      <c r="U11" s="127">
        <v>19967.265530000001</v>
      </c>
      <c r="V11" s="127">
        <v>15143.12933</v>
      </c>
      <c r="W11" s="127">
        <v>19478.669530000003</v>
      </c>
      <c r="X11" s="127">
        <v>17628.563160000002</v>
      </c>
      <c r="Y11" s="127">
        <v>26425.404310000002</v>
      </c>
      <c r="Z11" s="127">
        <v>17061.360980000001</v>
      </c>
      <c r="AA11" s="127">
        <v>19391.223810000003</v>
      </c>
      <c r="AB11" s="127">
        <v>22640.046859999999</v>
      </c>
      <c r="AC11" s="127">
        <v>22468.419239999999</v>
      </c>
      <c r="AD11" s="127">
        <v>15907.06774</v>
      </c>
      <c r="AE11" s="127">
        <v>21812.351559999999</v>
      </c>
      <c r="AF11" s="127">
        <v>22593.208600000002</v>
      </c>
      <c r="AG11" s="127">
        <v>8805.51469</v>
      </c>
    </row>
    <row r="12" spans="1:33" x14ac:dyDescent="0.25">
      <c r="A12" s="122" t="s">
        <v>43</v>
      </c>
      <c r="B12" s="127">
        <v>14819.982099999999</v>
      </c>
      <c r="C12" s="127">
        <v>15728.30373</v>
      </c>
      <c r="D12" s="127">
        <v>14008.590320000001</v>
      </c>
      <c r="E12" s="127">
        <v>17306.434020000001</v>
      </c>
      <c r="F12" s="127">
        <v>12659.860919999999</v>
      </c>
      <c r="G12" s="127">
        <v>14183.838949999999</v>
      </c>
      <c r="H12" s="127">
        <v>13344.302589999999</v>
      </c>
      <c r="I12" s="127">
        <v>15168.988519999999</v>
      </c>
      <c r="J12" s="127">
        <v>12915.125610000001</v>
      </c>
      <c r="K12" s="127">
        <v>15292.375399999999</v>
      </c>
      <c r="L12" s="127">
        <v>14358.084480000001</v>
      </c>
      <c r="M12" s="127">
        <v>16209.840789999998</v>
      </c>
      <c r="N12" s="127">
        <v>12788.75836</v>
      </c>
      <c r="O12" s="127">
        <v>8960.7763300000006</v>
      </c>
      <c r="P12" s="127">
        <v>12124.479459999999</v>
      </c>
      <c r="Q12" s="127">
        <v>15470.33596</v>
      </c>
      <c r="R12" s="127">
        <v>14297.288329999999</v>
      </c>
      <c r="S12" s="127">
        <v>14263.819219999999</v>
      </c>
      <c r="T12" s="105">
        <v>15983.814130000002</v>
      </c>
      <c r="U12" s="127">
        <v>24913.100280000002</v>
      </c>
      <c r="V12" s="127">
        <v>18440.667679999999</v>
      </c>
      <c r="W12" s="127">
        <v>22161.59965</v>
      </c>
      <c r="X12" s="127">
        <v>19399.974240000003</v>
      </c>
      <c r="Y12" s="127">
        <v>28127.47352</v>
      </c>
      <c r="Z12" s="127">
        <v>19515.22957</v>
      </c>
      <c r="AA12" s="127">
        <v>21553.867569999999</v>
      </c>
      <c r="AB12" s="127">
        <v>21422.691179999998</v>
      </c>
      <c r="AC12" s="127">
        <v>26411.841469999999</v>
      </c>
      <c r="AD12" s="127">
        <v>19484.828420000002</v>
      </c>
      <c r="AE12" s="127">
        <v>20840.665239999998</v>
      </c>
      <c r="AF12" s="127">
        <v>20904.77188</v>
      </c>
      <c r="AG12" s="127">
        <v>8954.3088100000004</v>
      </c>
    </row>
    <row r="13" spans="1:33" x14ac:dyDescent="0.25">
      <c r="A13" s="122" t="s">
        <v>44</v>
      </c>
      <c r="B13" s="127">
        <v>26470.154579999999</v>
      </c>
      <c r="C13" s="127">
        <v>30032.701369999999</v>
      </c>
      <c r="D13" s="127">
        <v>28778.206560000002</v>
      </c>
      <c r="E13" s="127">
        <v>27011.542020000001</v>
      </c>
      <c r="F13" s="127">
        <v>22821.27564</v>
      </c>
      <c r="G13" s="127">
        <v>25873.219580000001</v>
      </c>
      <c r="H13" s="127">
        <v>27947.681949999998</v>
      </c>
      <c r="I13" s="127">
        <v>23519.790860000001</v>
      </c>
      <c r="J13" s="127">
        <v>20868.225930000001</v>
      </c>
      <c r="K13" s="127">
        <v>26958.54464</v>
      </c>
      <c r="L13" s="127">
        <v>25248.360699999997</v>
      </c>
      <c r="M13" s="127">
        <v>26458.386289999999</v>
      </c>
      <c r="N13" s="127">
        <v>23439.844280000001</v>
      </c>
      <c r="O13" s="127">
        <v>20426.517899999999</v>
      </c>
      <c r="P13" s="127">
        <v>31190.676909999995</v>
      </c>
      <c r="Q13" s="127">
        <v>27162.406289999999</v>
      </c>
      <c r="R13" s="127">
        <v>26193.973999999998</v>
      </c>
      <c r="S13" s="127">
        <v>24816.783789999998</v>
      </c>
      <c r="T13" s="105">
        <v>27670.029649999997</v>
      </c>
      <c r="U13" s="127">
        <v>32819.412779999999</v>
      </c>
      <c r="V13" s="127">
        <v>28541.928509999998</v>
      </c>
      <c r="W13" s="127">
        <v>31837.780629999994</v>
      </c>
      <c r="X13" s="127">
        <v>31638.53068</v>
      </c>
      <c r="Y13" s="127">
        <v>42562.871870000003</v>
      </c>
      <c r="Z13" s="127">
        <v>30324.288829999998</v>
      </c>
      <c r="AA13" s="127">
        <v>31399.339700000004</v>
      </c>
      <c r="AB13" s="127">
        <v>37058.821900000003</v>
      </c>
      <c r="AC13" s="127">
        <v>36211.39417</v>
      </c>
      <c r="AD13" s="127">
        <v>32786.577749999997</v>
      </c>
      <c r="AE13" s="127">
        <v>35296.036229999998</v>
      </c>
      <c r="AF13" s="127">
        <v>33752.014230000001</v>
      </c>
      <c r="AG13" s="127">
        <v>12945.7727</v>
      </c>
    </row>
    <row r="14" spans="1:33" x14ac:dyDescent="0.25">
      <c r="A14" s="123" t="s">
        <v>45</v>
      </c>
      <c r="B14" s="127"/>
      <c r="C14" s="127"/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05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0</v>
      </c>
      <c r="AA14" s="127">
        <v>0</v>
      </c>
      <c r="AB14" s="127">
        <v>0</v>
      </c>
      <c r="AC14" s="127">
        <v>0</v>
      </c>
      <c r="AD14" s="127">
        <v>0</v>
      </c>
      <c r="AE14" s="127">
        <v>0</v>
      </c>
      <c r="AF14" s="127">
        <v>0</v>
      </c>
      <c r="AG14" s="127">
        <v>0</v>
      </c>
    </row>
    <row r="15" spans="1:33" x14ac:dyDescent="0.25">
      <c r="A15" s="122" t="s">
        <v>46</v>
      </c>
      <c r="B15" s="127">
        <v>7683.3420299999989</v>
      </c>
      <c r="C15" s="127">
        <v>6140.6280900000002</v>
      </c>
      <c r="D15" s="127">
        <v>5569.1414000000004</v>
      </c>
      <c r="E15" s="127">
        <v>6842.0817900000002</v>
      </c>
      <c r="F15" s="127">
        <v>6293.1178099999997</v>
      </c>
      <c r="G15" s="127">
        <v>5852.5067199999994</v>
      </c>
      <c r="H15" s="127">
        <v>4850.1657699999996</v>
      </c>
      <c r="I15" s="127">
        <v>6664.08385</v>
      </c>
      <c r="J15" s="127">
        <v>7069.4252099999994</v>
      </c>
      <c r="K15" s="127">
        <v>6345.7301899999993</v>
      </c>
      <c r="L15" s="127">
        <v>6240.9017699999995</v>
      </c>
      <c r="M15" s="127">
        <v>6399.3323199999995</v>
      </c>
      <c r="N15" s="127">
        <v>5526.4507599999997</v>
      </c>
      <c r="O15" s="127">
        <v>5701.6587299999992</v>
      </c>
      <c r="P15" s="127">
        <v>6662.1165799999999</v>
      </c>
      <c r="Q15" s="127">
        <v>5489.1118200000001</v>
      </c>
      <c r="R15" s="127">
        <v>6772.6277099999988</v>
      </c>
      <c r="S15" s="127">
        <v>6054.850550000001</v>
      </c>
      <c r="T15" s="105">
        <v>4934.5025900000001</v>
      </c>
      <c r="U15" s="127">
        <v>6345.1365900000001</v>
      </c>
      <c r="V15" s="127">
        <v>7546.5184300000001</v>
      </c>
      <c r="W15" s="127">
        <v>8359.6202400000002</v>
      </c>
      <c r="X15" s="127">
        <v>7714.1711699999996</v>
      </c>
      <c r="Y15" s="127">
        <v>8911.4666400000006</v>
      </c>
      <c r="Z15" s="127">
        <v>9552.9318599999988</v>
      </c>
      <c r="AA15" s="127">
        <v>5959.0028899999998</v>
      </c>
      <c r="AB15" s="127">
        <v>7384.6846500000001</v>
      </c>
      <c r="AC15" s="127">
        <v>8128.96558</v>
      </c>
      <c r="AD15" s="127">
        <v>10503.37471</v>
      </c>
      <c r="AE15" s="127">
        <v>11175.790919999999</v>
      </c>
      <c r="AF15" s="127">
        <v>9197.2483200000006</v>
      </c>
      <c r="AG15" s="127">
        <v>4694.1285099999996</v>
      </c>
    </row>
    <row r="16" spans="1:33" x14ac:dyDescent="0.25">
      <c r="A16" s="122" t="s">
        <v>47</v>
      </c>
      <c r="B16" s="127">
        <v>34658.151300000005</v>
      </c>
      <c r="C16" s="127">
        <v>32488.816085000002</v>
      </c>
      <c r="D16" s="127">
        <v>37516.807938999998</v>
      </c>
      <c r="E16" s="127">
        <v>33558.367012999995</v>
      </c>
      <c r="F16" s="127">
        <v>39977.265962999998</v>
      </c>
      <c r="G16" s="127">
        <v>45494.312712999999</v>
      </c>
      <c r="H16" s="127">
        <v>39529.663943000007</v>
      </c>
      <c r="I16" s="127">
        <v>52746.800572</v>
      </c>
      <c r="J16" s="127">
        <v>44815.00849</v>
      </c>
      <c r="K16" s="127">
        <v>52345.475394000001</v>
      </c>
      <c r="L16" s="127">
        <v>48786.467438000007</v>
      </c>
      <c r="M16" s="127">
        <v>46052.160371999998</v>
      </c>
      <c r="N16" s="127">
        <v>46233.172284</v>
      </c>
      <c r="O16" s="127">
        <v>17509.227292</v>
      </c>
      <c r="P16" s="127">
        <v>13626.068228</v>
      </c>
      <c r="Q16" s="127">
        <v>24556.459766</v>
      </c>
      <c r="R16" s="127">
        <v>31026.363002999999</v>
      </c>
      <c r="S16" s="127">
        <v>37007.326034000005</v>
      </c>
      <c r="T16" s="105">
        <v>44177.254520000002</v>
      </c>
      <c r="U16" s="127">
        <v>52469.556831000002</v>
      </c>
      <c r="V16" s="127">
        <v>58511.889794000002</v>
      </c>
      <c r="W16" s="127">
        <v>91582.936078999992</v>
      </c>
      <c r="X16" s="127">
        <v>67774.662587000013</v>
      </c>
      <c r="Y16" s="127">
        <v>59985.981754999993</v>
      </c>
      <c r="Z16" s="127">
        <v>57192.619527000003</v>
      </c>
      <c r="AA16" s="127">
        <v>57632.465267000007</v>
      </c>
      <c r="AB16" s="127">
        <v>66623.831265000001</v>
      </c>
      <c r="AC16" s="127">
        <v>60556.874871999993</v>
      </c>
      <c r="AD16" s="127">
        <v>68099.546008000005</v>
      </c>
      <c r="AE16" s="127">
        <v>83481.520509000009</v>
      </c>
      <c r="AF16" s="127">
        <v>57989.208612000002</v>
      </c>
      <c r="AG16" s="127">
        <v>27199.270739</v>
      </c>
    </row>
    <row r="17" spans="1:33" x14ac:dyDescent="0.25">
      <c r="A17" s="122" t="s">
        <v>48</v>
      </c>
      <c r="B17" s="127">
        <v>25488.69931</v>
      </c>
      <c r="C17" s="127">
        <v>23998.475780000001</v>
      </c>
      <c r="D17" s="127">
        <v>24773.009990000002</v>
      </c>
      <c r="E17" s="127">
        <v>27645.565890000002</v>
      </c>
      <c r="F17" s="127">
        <v>25267.147789999999</v>
      </c>
      <c r="G17" s="127">
        <v>25706.056310000004</v>
      </c>
      <c r="H17" s="127">
        <v>27141.666310000004</v>
      </c>
      <c r="I17" s="127">
        <v>22266.568609999998</v>
      </c>
      <c r="J17" s="127">
        <v>25020.402100000003</v>
      </c>
      <c r="K17" s="127">
        <v>26901.597740000001</v>
      </c>
      <c r="L17" s="127">
        <v>26275.996259999996</v>
      </c>
      <c r="M17" s="127">
        <v>29640.32445</v>
      </c>
      <c r="N17" s="127">
        <v>26552.028849999999</v>
      </c>
      <c r="O17" s="127">
        <v>16621.425999999999</v>
      </c>
      <c r="P17" s="127">
        <v>32060.664780000003</v>
      </c>
      <c r="Q17" s="127">
        <v>20841.130969999998</v>
      </c>
      <c r="R17" s="127">
        <v>23661.565240000004</v>
      </c>
      <c r="S17" s="127">
        <v>28678.928629999999</v>
      </c>
      <c r="T17" s="105">
        <v>27751.322809999998</v>
      </c>
      <c r="U17" s="127">
        <v>34446.327170000004</v>
      </c>
      <c r="V17" s="127">
        <v>35567.090779999999</v>
      </c>
      <c r="W17" s="127">
        <v>41006.74811</v>
      </c>
      <c r="X17" s="127">
        <v>31791.952579999997</v>
      </c>
      <c r="Y17" s="127">
        <v>42123.454680000003</v>
      </c>
      <c r="Z17" s="127">
        <v>36066.548219999997</v>
      </c>
      <c r="AA17" s="127">
        <v>37143.979400000004</v>
      </c>
      <c r="AB17" s="127">
        <v>42700.355879999996</v>
      </c>
      <c r="AC17" s="127">
        <v>36332.723159999994</v>
      </c>
      <c r="AD17" s="127">
        <v>59116.687389999999</v>
      </c>
      <c r="AE17" s="127">
        <v>45211.075779999999</v>
      </c>
      <c r="AF17" s="127">
        <v>44293.947500000002</v>
      </c>
      <c r="AG17" s="127">
        <v>15492.318650000001</v>
      </c>
    </row>
    <row r="18" spans="1:33" x14ac:dyDescent="0.25">
      <c r="A18" s="122" t="s">
        <v>49</v>
      </c>
      <c r="B18" s="127">
        <v>103430.02412999999</v>
      </c>
      <c r="C18" s="127">
        <v>113754.36402000001</v>
      </c>
      <c r="D18" s="127">
        <v>101664.62940000001</v>
      </c>
      <c r="E18" s="127">
        <v>104035.04292000001</v>
      </c>
      <c r="F18" s="127">
        <v>86906.79614000002</v>
      </c>
      <c r="G18" s="127">
        <v>118408.00507999999</v>
      </c>
      <c r="H18" s="127">
        <v>109277.63893</v>
      </c>
      <c r="I18" s="127">
        <v>114660.84100999999</v>
      </c>
      <c r="J18" s="127">
        <v>108106.07378000001</v>
      </c>
      <c r="K18" s="127">
        <v>114952.33421000002</v>
      </c>
      <c r="L18" s="127">
        <v>110618.92096999999</v>
      </c>
      <c r="M18" s="127">
        <v>115122.70331999999</v>
      </c>
      <c r="N18" s="127">
        <v>108667.04762</v>
      </c>
      <c r="O18" s="127">
        <v>86694.235790000006</v>
      </c>
      <c r="P18" s="127">
        <v>93570.756720000005</v>
      </c>
      <c r="Q18" s="127">
        <v>95599.827800000014</v>
      </c>
      <c r="R18" s="127">
        <v>112739.96643</v>
      </c>
      <c r="S18" s="127">
        <v>139779.00738999998</v>
      </c>
      <c r="T18" s="105">
        <v>151730.89293999999</v>
      </c>
      <c r="U18" s="127">
        <v>161635.70061</v>
      </c>
      <c r="V18" s="127">
        <v>153564.94464999999</v>
      </c>
      <c r="W18" s="127">
        <v>184556.04902999999</v>
      </c>
      <c r="X18" s="127">
        <v>168290.54604999998</v>
      </c>
      <c r="Y18" s="127">
        <v>179122.98524000001</v>
      </c>
      <c r="Z18" s="127">
        <v>162678.63763999997</v>
      </c>
      <c r="AA18" s="127">
        <v>169773.15127999999</v>
      </c>
      <c r="AB18" s="127">
        <v>167889.62331999998</v>
      </c>
      <c r="AC18" s="127">
        <v>159129.88668999998</v>
      </c>
      <c r="AD18" s="127">
        <v>163748.36790000001</v>
      </c>
      <c r="AE18" s="127">
        <v>182725.22593000002</v>
      </c>
      <c r="AF18" s="127">
        <v>169846.61605000001</v>
      </c>
      <c r="AG18" s="127">
        <v>63447.420330000001</v>
      </c>
    </row>
    <row r="19" spans="1:33" x14ac:dyDescent="0.25">
      <c r="A19" s="123" t="s">
        <v>50</v>
      </c>
      <c r="B19" s="127"/>
      <c r="C19" s="127"/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05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</v>
      </c>
      <c r="AG19" s="127">
        <v>0</v>
      </c>
    </row>
    <row r="20" spans="1:33" x14ac:dyDescent="0.25">
      <c r="A20" s="122" t="s">
        <v>51</v>
      </c>
      <c r="B20" s="127">
        <v>12388.18864</v>
      </c>
      <c r="C20" s="127">
        <v>9893.6322500000006</v>
      </c>
      <c r="D20" s="127">
        <v>11226.695659999999</v>
      </c>
      <c r="E20" s="127">
        <v>11412.435119999998</v>
      </c>
      <c r="F20" s="127">
        <v>11333.34187</v>
      </c>
      <c r="G20" s="127">
        <v>12236.482300000001</v>
      </c>
      <c r="H20" s="127">
        <v>21577.155850000003</v>
      </c>
      <c r="I20" s="127">
        <v>14591.244709999999</v>
      </c>
      <c r="J20" s="127">
        <v>14811.959129999999</v>
      </c>
      <c r="K20" s="127">
        <v>15456.20522</v>
      </c>
      <c r="L20" s="127">
        <v>10426.415220000001</v>
      </c>
      <c r="M20" s="127">
        <v>12299.13048</v>
      </c>
      <c r="N20" s="127">
        <v>19822.925060000001</v>
      </c>
      <c r="O20" s="127">
        <v>5748.5484699999997</v>
      </c>
      <c r="P20" s="127">
        <v>8889.9718000000012</v>
      </c>
      <c r="Q20" s="127">
        <v>4875.6387400000003</v>
      </c>
      <c r="R20" s="127">
        <v>9399.3226400000003</v>
      </c>
      <c r="S20" s="127">
        <v>8921.1217099999994</v>
      </c>
      <c r="T20" s="105">
        <v>9592.3866600000001</v>
      </c>
      <c r="U20" s="127">
        <v>15153.219810000001</v>
      </c>
      <c r="V20" s="127">
        <v>12095.9519</v>
      </c>
      <c r="W20" s="127">
        <v>21340.15338</v>
      </c>
      <c r="X20" s="127">
        <v>18425.986860000001</v>
      </c>
      <c r="Y20" s="127">
        <v>15581.66826</v>
      </c>
      <c r="Z20" s="127">
        <v>26769.28803</v>
      </c>
      <c r="AA20" s="127">
        <v>18560.040739999997</v>
      </c>
      <c r="AB20" s="127">
        <v>17207.41057</v>
      </c>
      <c r="AC20" s="127">
        <v>21282.191129999999</v>
      </c>
      <c r="AD20" s="127">
        <v>27026.433799999995</v>
      </c>
      <c r="AE20" s="127">
        <v>21313.533159999999</v>
      </c>
      <c r="AF20" s="127">
        <v>20473.280799999997</v>
      </c>
      <c r="AG20" s="127">
        <v>9000.479800000001</v>
      </c>
    </row>
    <row r="21" spans="1:33" x14ac:dyDescent="0.25">
      <c r="A21" s="122" t="s">
        <v>52</v>
      </c>
      <c r="B21" s="127">
        <v>43654.516600000003</v>
      </c>
      <c r="C21" s="127">
        <v>49894.472750000001</v>
      </c>
      <c r="D21" s="127">
        <v>42073.444839999996</v>
      </c>
      <c r="E21" s="127">
        <v>48769.36249</v>
      </c>
      <c r="F21" s="127">
        <v>51538.942909999998</v>
      </c>
      <c r="G21" s="127">
        <v>48046.747109999997</v>
      </c>
      <c r="H21" s="127">
        <v>43900.869460000002</v>
      </c>
      <c r="I21" s="127">
        <v>46670.385089999996</v>
      </c>
      <c r="J21" s="127">
        <v>44713.988340000004</v>
      </c>
      <c r="K21" s="127">
        <v>40532.243480000005</v>
      </c>
      <c r="L21" s="127">
        <v>53297.915269999998</v>
      </c>
      <c r="M21" s="127">
        <v>58784.335890000002</v>
      </c>
      <c r="N21" s="127">
        <v>55571.772709999997</v>
      </c>
      <c r="O21" s="127">
        <v>27715.370709999999</v>
      </c>
      <c r="P21" s="127">
        <v>36496.68924</v>
      </c>
      <c r="Q21" s="127">
        <v>45753.505039999996</v>
      </c>
      <c r="R21" s="127">
        <v>48069.755429999997</v>
      </c>
      <c r="S21" s="127">
        <v>54870.993280000002</v>
      </c>
      <c r="T21" s="105">
        <v>72054.669569999998</v>
      </c>
      <c r="U21" s="127">
        <v>61491.467969999998</v>
      </c>
      <c r="V21" s="127">
        <v>69084.358420000004</v>
      </c>
      <c r="W21" s="127">
        <v>71260.03661000001</v>
      </c>
      <c r="X21" s="127">
        <v>70270.67009</v>
      </c>
      <c r="Y21" s="127">
        <v>76110.23262000001</v>
      </c>
      <c r="Z21" s="127">
        <v>60770.886650000008</v>
      </c>
      <c r="AA21" s="127">
        <v>67800.066890000002</v>
      </c>
      <c r="AB21" s="127">
        <v>84352.35351999999</v>
      </c>
      <c r="AC21" s="127">
        <v>76641.906099999993</v>
      </c>
      <c r="AD21" s="127">
        <v>113201.39801</v>
      </c>
      <c r="AE21" s="127">
        <v>86004.224269999992</v>
      </c>
      <c r="AF21" s="127">
        <v>85440.733030000003</v>
      </c>
      <c r="AG21" s="127">
        <v>36279.274229999995</v>
      </c>
    </row>
    <row r="22" spans="1:33" x14ac:dyDescent="0.25">
      <c r="A22" s="123" t="s">
        <v>53</v>
      </c>
      <c r="B22" s="127"/>
      <c r="C22" s="127"/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05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</row>
    <row r="23" spans="1:33" x14ac:dyDescent="0.25">
      <c r="A23" s="122" t="s">
        <v>54</v>
      </c>
      <c r="B23" s="127">
        <v>8326.5434299999997</v>
      </c>
      <c r="C23" s="127">
        <v>7878.4918499999994</v>
      </c>
      <c r="D23" s="127">
        <v>7273.9440200000008</v>
      </c>
      <c r="E23" s="127">
        <v>7522.5441099999998</v>
      </c>
      <c r="F23" s="127">
        <v>7478.767710000001</v>
      </c>
      <c r="G23" s="127">
        <v>7969.1752400000005</v>
      </c>
      <c r="H23" s="127">
        <v>8207.3270099999991</v>
      </c>
      <c r="I23" s="127">
        <v>7893.2359900000001</v>
      </c>
      <c r="J23" s="127">
        <v>7828.4251899999999</v>
      </c>
      <c r="K23" s="127">
        <v>7055.9195999999993</v>
      </c>
      <c r="L23" s="127">
        <v>7021.6042600000001</v>
      </c>
      <c r="M23" s="127">
        <v>8402.3496200000009</v>
      </c>
      <c r="N23" s="127">
        <v>7735.8393399999995</v>
      </c>
      <c r="O23" s="127">
        <v>2194.6508699999999</v>
      </c>
      <c r="P23" s="127">
        <v>3508.5398799999998</v>
      </c>
      <c r="Q23" s="127">
        <v>6025.4373399999995</v>
      </c>
      <c r="R23" s="127">
        <v>4045.67569</v>
      </c>
      <c r="S23" s="127">
        <v>4526.4845400000004</v>
      </c>
      <c r="T23" s="105">
        <v>6496.15092</v>
      </c>
      <c r="U23" s="127">
        <v>5974.7417999999998</v>
      </c>
      <c r="V23" s="127">
        <v>6657.3636099999994</v>
      </c>
      <c r="W23" s="127">
        <v>8798.1558700000005</v>
      </c>
      <c r="X23" s="127">
        <v>11050.393789999998</v>
      </c>
      <c r="Y23" s="127">
        <v>10429.047700000001</v>
      </c>
      <c r="Z23" s="127">
        <v>10567.97136</v>
      </c>
      <c r="AA23" s="127">
        <v>9580.4564600000012</v>
      </c>
      <c r="AB23" s="127">
        <v>10154.198329999999</v>
      </c>
      <c r="AC23" s="127">
        <v>11081.51138</v>
      </c>
      <c r="AD23" s="127">
        <v>10091.05227</v>
      </c>
      <c r="AE23" s="127">
        <v>9468.874679999999</v>
      </c>
      <c r="AF23" s="127">
        <v>11485.103640000001</v>
      </c>
      <c r="AG23" s="127">
        <v>2866.49485</v>
      </c>
    </row>
    <row r="24" spans="1:33" x14ac:dyDescent="0.25">
      <c r="A24" s="122" t="s">
        <v>55</v>
      </c>
      <c r="B24" s="127">
        <v>19669.357545999999</v>
      </c>
      <c r="C24" s="127">
        <v>20203.394004000002</v>
      </c>
      <c r="D24" s="127">
        <v>24900.106816999996</v>
      </c>
      <c r="E24" s="127">
        <v>18389.035623000003</v>
      </c>
      <c r="F24" s="127">
        <v>22973.956189999997</v>
      </c>
      <c r="G24" s="127">
        <v>29706.807104</v>
      </c>
      <c r="H24" s="127">
        <v>25160.347621000001</v>
      </c>
      <c r="I24" s="127">
        <v>25996.924653000002</v>
      </c>
      <c r="J24" s="127">
        <v>21918.018479999995</v>
      </c>
      <c r="K24" s="127">
        <v>27670.950052</v>
      </c>
      <c r="L24" s="127">
        <v>24243.701228000002</v>
      </c>
      <c r="M24" s="127">
        <v>28317.035468999999</v>
      </c>
      <c r="N24" s="127">
        <v>22115.629153999998</v>
      </c>
      <c r="O24" s="127">
        <v>7458.2906709999997</v>
      </c>
      <c r="P24" s="127">
        <v>14811.199953000001</v>
      </c>
      <c r="Q24" s="127">
        <v>14109.439331</v>
      </c>
      <c r="R24" s="127">
        <v>20707.264658</v>
      </c>
      <c r="S24" s="127">
        <v>15563.223386</v>
      </c>
      <c r="T24" s="105">
        <v>33211.586752999996</v>
      </c>
      <c r="U24" s="127">
        <v>33512.942825999999</v>
      </c>
      <c r="V24" s="127">
        <v>36186.588149999996</v>
      </c>
      <c r="W24" s="127">
        <v>51527.786923</v>
      </c>
      <c r="X24" s="127">
        <v>49406.268320000003</v>
      </c>
      <c r="Y24" s="127">
        <v>33257.449236</v>
      </c>
      <c r="Z24" s="127">
        <v>31562.627905000001</v>
      </c>
      <c r="AA24" s="127">
        <v>36115.189806000002</v>
      </c>
      <c r="AB24" s="127">
        <v>45706.611349999999</v>
      </c>
      <c r="AC24" s="127">
        <v>34215.750919999999</v>
      </c>
      <c r="AD24" s="127">
        <v>36064.002251000005</v>
      </c>
      <c r="AE24" s="127">
        <v>40823.431255999996</v>
      </c>
      <c r="AF24" s="127">
        <v>33045.369966999999</v>
      </c>
      <c r="AG24" s="127">
        <v>19226.578227000002</v>
      </c>
    </row>
    <row r="25" spans="1:33" x14ac:dyDescent="0.25">
      <c r="A25" s="122" t="s">
        <v>158</v>
      </c>
      <c r="B25" s="127">
        <v>7956.5045300000002</v>
      </c>
      <c r="C25" s="127">
        <v>12701.713829999999</v>
      </c>
      <c r="D25" s="127">
        <v>7363.4110299999993</v>
      </c>
      <c r="E25" s="127">
        <v>13091.556929999999</v>
      </c>
      <c r="F25" s="127">
        <v>12943.079470000001</v>
      </c>
      <c r="G25" s="127">
        <v>8477.8023599999997</v>
      </c>
      <c r="H25" s="127">
        <v>8005.4446500000004</v>
      </c>
      <c r="I25" s="127">
        <v>9381.7074600000014</v>
      </c>
      <c r="J25" s="127">
        <v>7545.8909899999999</v>
      </c>
      <c r="K25" s="127">
        <v>11051.50167</v>
      </c>
      <c r="L25" s="127">
        <v>6959.6736899999996</v>
      </c>
      <c r="M25" s="127">
        <v>6311.8897399999996</v>
      </c>
      <c r="N25" s="127">
        <v>8712.3501500000002</v>
      </c>
      <c r="O25" s="127">
        <v>6975.39408</v>
      </c>
      <c r="P25" s="127">
        <v>8140.8924699999998</v>
      </c>
      <c r="Q25" s="127">
        <v>6511.3947200000002</v>
      </c>
      <c r="R25" s="127">
        <v>7730.2525800000003</v>
      </c>
      <c r="S25" s="127">
        <v>9865.6642300000003</v>
      </c>
      <c r="T25" s="105">
        <v>8209.944230000001</v>
      </c>
      <c r="U25" s="127">
        <v>9022.6209499999986</v>
      </c>
      <c r="V25" s="127">
        <v>11517.684019999999</v>
      </c>
      <c r="W25" s="127">
        <v>11842.097489999998</v>
      </c>
      <c r="X25" s="127">
        <v>8788.3644699999986</v>
      </c>
      <c r="Y25" s="127">
        <v>15805.538769999999</v>
      </c>
      <c r="Z25" s="127">
        <v>12402.987880000001</v>
      </c>
      <c r="AA25" s="127">
        <v>10317.846210000002</v>
      </c>
      <c r="AB25" s="127">
        <v>8396.9703800000007</v>
      </c>
      <c r="AC25" s="127">
        <v>7917.8961400000007</v>
      </c>
      <c r="AD25" s="127">
        <v>8701.0827800000006</v>
      </c>
      <c r="AE25" s="127">
        <v>8549.2249200000006</v>
      </c>
      <c r="AF25" s="127">
        <v>9469.7702499999996</v>
      </c>
      <c r="AG25" s="127">
        <v>2861.4268700000002</v>
      </c>
    </row>
    <row r="26" spans="1:33" ht="13.5" customHeight="1" x14ac:dyDescent="0.25">
      <c r="A26" s="122" t="s">
        <v>56</v>
      </c>
      <c r="B26" s="127">
        <v>64031.266049999998</v>
      </c>
      <c r="C26" s="127">
        <v>70770.386339999997</v>
      </c>
      <c r="D26" s="127">
        <v>79877.629509999999</v>
      </c>
      <c r="E26" s="127">
        <v>92564.093250000005</v>
      </c>
      <c r="F26" s="127">
        <v>66045.249609999999</v>
      </c>
      <c r="G26" s="127">
        <v>79096.597330000004</v>
      </c>
      <c r="H26" s="127">
        <v>80737.568699999989</v>
      </c>
      <c r="I26" s="127">
        <v>98114.451319999993</v>
      </c>
      <c r="J26" s="127">
        <v>75609.30012</v>
      </c>
      <c r="K26" s="127">
        <v>69072.450629999992</v>
      </c>
      <c r="L26" s="127">
        <v>94560.12453999999</v>
      </c>
      <c r="M26" s="127">
        <v>90633.674319999991</v>
      </c>
      <c r="N26" s="127">
        <v>77551.614099999992</v>
      </c>
      <c r="O26" s="127">
        <v>41200.294600000008</v>
      </c>
      <c r="P26" s="127">
        <v>45668.243569999999</v>
      </c>
      <c r="Q26" s="127">
        <v>53327.470799999996</v>
      </c>
      <c r="R26" s="127">
        <v>60553.004890000004</v>
      </c>
      <c r="S26" s="127">
        <v>69364.672579999999</v>
      </c>
      <c r="T26" s="105">
        <v>78384.415670000002</v>
      </c>
      <c r="U26" s="127">
        <v>93959.427949999998</v>
      </c>
      <c r="V26" s="127">
        <v>109963.62665999999</v>
      </c>
      <c r="W26" s="127">
        <v>75790.220729999986</v>
      </c>
      <c r="X26" s="127">
        <v>91834.446219999998</v>
      </c>
      <c r="Y26" s="127">
        <v>155813.90672999999</v>
      </c>
      <c r="Z26" s="127">
        <v>88959.139169999995</v>
      </c>
      <c r="AA26" s="127">
        <v>79712.408299999996</v>
      </c>
      <c r="AB26" s="127">
        <v>97222.854569999996</v>
      </c>
      <c r="AC26" s="127">
        <v>103663.58925</v>
      </c>
      <c r="AD26" s="127">
        <v>75961.20259999999</v>
      </c>
      <c r="AE26" s="127">
        <v>92937.922200000001</v>
      </c>
      <c r="AF26" s="127">
        <v>84474.806840000005</v>
      </c>
      <c r="AG26" s="127">
        <v>38413.155500000001</v>
      </c>
    </row>
    <row r="27" spans="1:33" x14ac:dyDescent="0.25">
      <c r="A27" s="122" t="s">
        <v>57</v>
      </c>
      <c r="B27" s="127">
        <v>1068.7671300000002</v>
      </c>
      <c r="C27" s="127">
        <v>754.59008999999992</v>
      </c>
      <c r="D27" s="127">
        <v>752.54093999999998</v>
      </c>
      <c r="E27" s="127">
        <v>937.06302999999991</v>
      </c>
      <c r="F27" s="127">
        <v>639.39672999999993</v>
      </c>
      <c r="G27" s="127">
        <v>840.95888000000002</v>
      </c>
      <c r="H27" s="127">
        <v>1555.0156500000001</v>
      </c>
      <c r="I27" s="127">
        <v>1046.64617</v>
      </c>
      <c r="J27" s="127">
        <v>748.70776000000001</v>
      </c>
      <c r="K27" s="127">
        <v>717.95106999999996</v>
      </c>
      <c r="L27" s="127">
        <v>991.88953300000003</v>
      </c>
      <c r="M27" s="127">
        <v>711.08252999999991</v>
      </c>
      <c r="N27" s="127">
        <v>285.20057000000003</v>
      </c>
      <c r="O27" s="127">
        <v>291.60160999999999</v>
      </c>
      <c r="P27" s="127">
        <v>564.10775999999998</v>
      </c>
      <c r="Q27" s="127">
        <v>1024.56891</v>
      </c>
      <c r="R27" s="127">
        <v>832.9504300000001</v>
      </c>
      <c r="S27" s="127">
        <v>1104.6771199999998</v>
      </c>
      <c r="T27" s="105">
        <v>956.93368999999996</v>
      </c>
      <c r="U27" s="127">
        <v>909.98524999999995</v>
      </c>
      <c r="V27" s="127">
        <v>869.78716000000009</v>
      </c>
      <c r="W27" s="127">
        <v>965.68848000000003</v>
      </c>
      <c r="X27" s="127">
        <v>676.77837</v>
      </c>
      <c r="Y27" s="127">
        <v>1225.99135</v>
      </c>
      <c r="Z27" s="127">
        <v>721.40418999999997</v>
      </c>
      <c r="AA27" s="127">
        <v>624.29858000000013</v>
      </c>
      <c r="AB27" s="127">
        <v>1321.2010600000001</v>
      </c>
      <c r="AC27" s="127">
        <v>686.96755000000007</v>
      </c>
      <c r="AD27" s="127">
        <v>448.04570999999999</v>
      </c>
      <c r="AE27" s="127">
        <v>1493.8757999999998</v>
      </c>
      <c r="AF27" s="127">
        <v>760.17962999999997</v>
      </c>
      <c r="AG27" s="127">
        <v>379.42493999999999</v>
      </c>
    </row>
    <row r="28" spans="1:33" x14ac:dyDescent="0.25">
      <c r="A28" s="122" t="s">
        <v>58</v>
      </c>
      <c r="B28" s="127">
        <v>1136.5136</v>
      </c>
      <c r="C28" s="127">
        <v>475.72452000000004</v>
      </c>
      <c r="D28" s="127">
        <v>719.00702000000001</v>
      </c>
      <c r="E28" s="127">
        <v>673.96489999999994</v>
      </c>
      <c r="F28" s="127">
        <v>754.42828999999995</v>
      </c>
      <c r="G28" s="127">
        <v>686.52632000000006</v>
      </c>
      <c r="H28" s="127">
        <v>436.90769</v>
      </c>
      <c r="I28" s="127">
        <v>574.47712000000001</v>
      </c>
      <c r="J28" s="127">
        <v>377.08880000000005</v>
      </c>
      <c r="K28" s="127">
        <v>507.54090000000002</v>
      </c>
      <c r="L28" s="127">
        <v>340.78020000000004</v>
      </c>
      <c r="M28" s="127">
        <v>342.11591999999996</v>
      </c>
      <c r="N28" s="127">
        <v>521.07424000000003</v>
      </c>
      <c r="O28" s="127">
        <v>154.84581</v>
      </c>
      <c r="P28" s="127">
        <v>524.19818999999995</v>
      </c>
      <c r="Q28" s="127">
        <v>880.89662999999996</v>
      </c>
      <c r="R28" s="127">
        <v>665.81376999999998</v>
      </c>
      <c r="S28" s="127">
        <v>384.12154000000004</v>
      </c>
      <c r="T28" s="105">
        <v>627.50367000000006</v>
      </c>
      <c r="U28" s="127">
        <v>796.48485000000005</v>
      </c>
      <c r="V28" s="127">
        <v>780.98595</v>
      </c>
      <c r="W28" s="127">
        <v>1018.51639</v>
      </c>
      <c r="X28" s="127">
        <v>966.08462000000009</v>
      </c>
      <c r="Y28" s="127">
        <v>836.73530000000005</v>
      </c>
      <c r="Z28" s="127">
        <v>881.03422999999998</v>
      </c>
      <c r="AA28" s="127">
        <v>874.57285000000002</v>
      </c>
      <c r="AB28" s="127">
        <v>782.33560000000011</v>
      </c>
      <c r="AC28" s="127">
        <v>685.94497000000001</v>
      </c>
      <c r="AD28" s="127">
        <v>822.68200999999999</v>
      </c>
      <c r="AE28" s="127">
        <v>789.96649000000002</v>
      </c>
      <c r="AF28" s="127">
        <v>242.15872000000002</v>
      </c>
      <c r="AG28" s="127">
        <v>108.29296000000001</v>
      </c>
    </row>
    <row r="29" spans="1:33" x14ac:dyDescent="0.25">
      <c r="A29" s="123" t="s">
        <v>59</v>
      </c>
      <c r="B29" s="130">
        <v>431538.70151599991</v>
      </c>
      <c r="C29" s="130">
        <v>462696.53113900009</v>
      </c>
      <c r="D29" s="130">
        <v>447119.15993600007</v>
      </c>
      <c r="E29" s="130">
        <v>490414.56973599998</v>
      </c>
      <c r="F29" s="130">
        <v>429813.22931299999</v>
      </c>
      <c r="G29" s="130">
        <v>493316.81345700001</v>
      </c>
      <c r="H29" s="130">
        <v>480906.34596400009</v>
      </c>
      <c r="I29" s="130">
        <v>511443.64000500005</v>
      </c>
      <c r="J29" s="130">
        <v>455015.8258799999</v>
      </c>
      <c r="K29" s="130">
        <v>485280.20854600013</v>
      </c>
      <c r="L29" s="130">
        <v>28832.879199999999</v>
      </c>
      <c r="M29" s="130">
        <v>24600.462839999997</v>
      </c>
      <c r="N29" s="130">
        <v>485336.22033799998</v>
      </c>
      <c r="O29" s="130">
        <v>308385.99760300008</v>
      </c>
      <c r="P29" s="130">
        <v>374802.32455100003</v>
      </c>
      <c r="Q29" s="130">
        <v>405670.54923699994</v>
      </c>
      <c r="R29" s="130">
        <v>446461.60294100008</v>
      </c>
      <c r="S29" s="130">
        <v>503032.63890000002</v>
      </c>
      <c r="T29" s="130">
        <v>553959.20706299995</v>
      </c>
      <c r="U29" s="130">
        <v>617722.693417</v>
      </c>
      <c r="V29" s="130">
        <v>631974.97397399996</v>
      </c>
      <c r="W29" s="130">
        <v>716376.15538199979</v>
      </c>
      <c r="X29" s="130">
        <v>666453.09373700002</v>
      </c>
      <c r="Y29" s="130">
        <v>780184.87183099997</v>
      </c>
      <c r="Z29" s="130">
        <v>642040.38958199997</v>
      </c>
      <c r="AA29" s="130">
        <v>647648.06023299997</v>
      </c>
      <c r="AB29" s="130">
        <v>705748.97100499994</v>
      </c>
      <c r="AC29" s="130">
        <v>686276.47667200002</v>
      </c>
      <c r="AD29" s="130">
        <v>720442.86994900007</v>
      </c>
      <c r="AE29" s="130">
        <v>758429.39589499997</v>
      </c>
      <c r="AF29" s="130">
        <v>688036.13887900009</v>
      </c>
      <c r="AG29" s="130">
        <v>281123.83002599998</v>
      </c>
    </row>
    <row r="30" spans="1:33" x14ac:dyDescent="0.25">
      <c r="A30" s="123"/>
      <c r="B30" s="127"/>
      <c r="C30" s="127"/>
      <c r="D30" s="127"/>
      <c r="E30" s="127"/>
      <c r="F30" s="127"/>
      <c r="G30" s="127"/>
      <c r="H30" s="127"/>
      <c r="I30" s="127"/>
      <c r="J30" s="121"/>
      <c r="K30" s="122"/>
      <c r="L30" s="122"/>
      <c r="M30" s="122"/>
      <c r="N30" s="121"/>
      <c r="O30" s="121"/>
      <c r="P30" s="121"/>
      <c r="Q30" s="121"/>
      <c r="R30" s="121"/>
      <c r="S30" s="121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</row>
    <row r="31" spans="1:33" x14ac:dyDescent="0.25">
      <c r="A31" s="123" t="s">
        <v>84</v>
      </c>
      <c r="B31" s="129">
        <v>157341.468074</v>
      </c>
      <c r="C31" s="129">
        <v>178183.83522299997</v>
      </c>
      <c r="D31" s="129">
        <v>123455.88730500001</v>
      </c>
      <c r="E31" s="129">
        <v>96188.715129999997</v>
      </c>
      <c r="F31" s="129">
        <v>127192.54133000001</v>
      </c>
      <c r="G31" s="129">
        <v>142463.65276600001</v>
      </c>
      <c r="H31" s="129">
        <v>117310.82079</v>
      </c>
      <c r="I31" s="129">
        <v>94911.205703999993</v>
      </c>
      <c r="J31" s="129">
        <v>109924.308144</v>
      </c>
      <c r="K31" s="129">
        <v>131483.00445200002</v>
      </c>
      <c r="L31" s="129">
        <v>144723.25059600003</v>
      </c>
      <c r="M31" s="129">
        <v>105671.891525</v>
      </c>
      <c r="N31" s="129">
        <v>81826.848775000006</v>
      </c>
      <c r="O31" s="129">
        <v>136765.85523099999</v>
      </c>
      <c r="P31" s="129">
        <v>121649.94933300001</v>
      </c>
      <c r="Q31" s="129">
        <v>85313.673714999997</v>
      </c>
      <c r="R31" s="129">
        <v>113416.426832</v>
      </c>
      <c r="S31" s="129">
        <v>149428.95809999999</v>
      </c>
      <c r="T31" s="151">
        <v>148907.86290599999</v>
      </c>
      <c r="U31" s="129">
        <v>115465.34656899999</v>
      </c>
      <c r="V31" s="129">
        <v>117206.45240999998</v>
      </c>
      <c r="W31" s="129">
        <v>202071.92497599998</v>
      </c>
      <c r="X31" s="129">
        <v>159285.157236</v>
      </c>
      <c r="Y31" s="129">
        <v>110827.69222499999</v>
      </c>
      <c r="Z31" s="129">
        <v>103376.89180800001</v>
      </c>
      <c r="AA31" s="129">
        <v>157276.04623599999</v>
      </c>
      <c r="AB31" s="129">
        <v>152969.80040499993</v>
      </c>
      <c r="AC31" s="129">
        <v>94052.453539999988</v>
      </c>
      <c r="AD31" s="129">
        <v>104476.90296399999</v>
      </c>
      <c r="AE31" s="129">
        <v>160605.21852200001</v>
      </c>
      <c r="AF31" s="129">
        <v>157143.13580000002</v>
      </c>
      <c r="AG31" s="129">
        <v>35584.70349</v>
      </c>
    </row>
    <row r="32" spans="1:33" x14ac:dyDescent="0.25">
      <c r="A32" s="123"/>
      <c r="B32" s="130"/>
      <c r="C32" s="130"/>
      <c r="D32" s="130"/>
      <c r="E32" s="130"/>
      <c r="F32" s="130"/>
      <c r="G32" s="130"/>
      <c r="H32" s="130"/>
      <c r="I32" s="130"/>
      <c r="J32" s="130"/>
      <c r="K32" s="122"/>
      <c r="L32" s="122"/>
      <c r="M32" s="122"/>
      <c r="N32" s="130"/>
      <c r="O32" s="130"/>
      <c r="P32" s="130"/>
      <c r="Q32" s="130"/>
      <c r="R32" s="130"/>
      <c r="S32" s="130"/>
      <c r="T32" s="15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</row>
    <row r="33" spans="1:33" x14ac:dyDescent="0.25">
      <c r="A33" s="124" t="s">
        <v>60</v>
      </c>
      <c r="B33" s="128">
        <v>-220026.24040199994</v>
      </c>
      <c r="C33" s="128">
        <v>-225701.41338600015</v>
      </c>
      <c r="D33" s="128">
        <v>-250771.03471100007</v>
      </c>
      <c r="E33" s="128">
        <v>-311574.44462599995</v>
      </c>
      <c r="F33" s="128">
        <v>-243078.19658299998</v>
      </c>
      <c r="G33" s="128">
        <v>-277381.81259099999</v>
      </c>
      <c r="H33" s="128">
        <v>-289747.19544400013</v>
      </c>
      <c r="I33" s="128">
        <v>-324570.37324100011</v>
      </c>
      <c r="J33" s="128">
        <v>-274108.86516599986</v>
      </c>
      <c r="K33" s="128">
        <v>-289626.96144400013</v>
      </c>
      <c r="L33" s="128">
        <v>205414.14187600001</v>
      </c>
      <c r="M33" s="128">
        <v>166261.68737499998</v>
      </c>
      <c r="N33" s="128">
        <v>-331392.87476299994</v>
      </c>
      <c r="O33" s="128">
        <v>-133595.30388200007</v>
      </c>
      <c r="P33" s="128">
        <v>-210716.87176800004</v>
      </c>
      <c r="Q33" s="128">
        <v>-271902.45261199994</v>
      </c>
      <c r="R33" s="128">
        <v>-281052.30508900015</v>
      </c>
      <c r="S33" s="128">
        <v>-290496.45156000002</v>
      </c>
      <c r="T33" s="152">
        <v>-330068.06170699996</v>
      </c>
      <c r="U33" s="128">
        <v>-412768.24547800003</v>
      </c>
      <c r="V33" s="128">
        <v>-412579.892024</v>
      </c>
      <c r="W33" s="128">
        <v>-447218.26122599986</v>
      </c>
      <c r="X33" s="128">
        <v>-424914.218391</v>
      </c>
      <c r="Y33" s="128">
        <v>-520957.58537599992</v>
      </c>
      <c r="Z33" s="128">
        <v>-456246.37180399994</v>
      </c>
      <c r="AA33" s="128">
        <v>-419148.23694699991</v>
      </c>
      <c r="AB33" s="128">
        <v>-463224.75081000006</v>
      </c>
      <c r="AC33" s="128">
        <v>-494973.56201200007</v>
      </c>
      <c r="AD33" s="128">
        <v>-547108.1680350001</v>
      </c>
      <c r="AE33" s="128">
        <v>-513595.08858299995</v>
      </c>
      <c r="AF33" s="128">
        <v>-453896.47737900005</v>
      </c>
      <c r="AG33" s="128">
        <v>-491359.71513200004</v>
      </c>
    </row>
    <row r="34" spans="1:33" x14ac:dyDescent="0.25">
      <c r="A34" s="1" t="s">
        <v>85</v>
      </c>
    </row>
    <row r="35" spans="1:33" x14ac:dyDescent="0.25">
      <c r="A35" s="1" t="s">
        <v>86</v>
      </c>
    </row>
    <row r="36" spans="1:33" x14ac:dyDescent="0.25">
      <c r="A36" s="1" t="s">
        <v>155</v>
      </c>
    </row>
  </sheetData>
  <mergeCells count="36">
    <mergeCell ref="X5:X6"/>
    <mergeCell ref="Y5:Y6"/>
    <mergeCell ref="Z5:Z6"/>
    <mergeCell ref="P5:P6"/>
    <mergeCell ref="Q5:Q6"/>
    <mergeCell ref="T5:T6"/>
    <mergeCell ref="U5:U6"/>
    <mergeCell ref="V5:V6"/>
    <mergeCell ref="W5:W6"/>
    <mergeCell ref="S5:S6"/>
    <mergeCell ref="I5:I6"/>
    <mergeCell ref="J5:J6"/>
    <mergeCell ref="K5:K6"/>
    <mergeCell ref="L5:L6"/>
    <mergeCell ref="M5:M6"/>
    <mergeCell ref="AB5:AB6"/>
    <mergeCell ref="A4:AB4"/>
    <mergeCell ref="AA5:AA6"/>
    <mergeCell ref="A1:R1"/>
    <mergeCell ref="A2:R2"/>
    <mergeCell ref="R5:R6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H5:H6"/>
    <mergeCell ref="AC5:AC6"/>
    <mergeCell ref="AD5:AD6"/>
    <mergeCell ref="AE5:AE6"/>
    <mergeCell ref="AF5:AF6"/>
    <mergeCell ref="AG5:AG6"/>
  </mergeCells>
  <phoneticPr fontId="14" type="noConversion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OCT TABLE 1</vt:lpstr>
      <vt:lpstr>OCT TABLE 2</vt:lpstr>
      <vt:lpstr>OCT TABLE 3</vt:lpstr>
      <vt:lpstr>OCT TABLE 4</vt:lpstr>
      <vt:lpstr>OCT TABLE 5a MAJOR (MONTH)</vt:lpstr>
      <vt:lpstr>OCT TABLE 5b MAJOR (YEAR-DATE)</vt:lpstr>
      <vt:lpstr>OCT TABLE 6a OTHER (MONTH)</vt:lpstr>
      <vt:lpstr>OCT TABLE 6b OTHER (YEAR-DATE)</vt:lpstr>
      <vt:lpstr>OCT TABLE 7 Direction of Trade </vt:lpstr>
      <vt:lpstr>JAN TABLE  8</vt:lpstr>
      <vt:lpstr>JAN TABLE  9</vt:lpstr>
      <vt:lpstr>JAN TABLE 10</vt:lpstr>
      <vt:lpstr>JAN TABLE 11</vt:lpstr>
      <vt:lpstr>OCT TABLE  8</vt:lpstr>
      <vt:lpstr>OCT TABLE  9</vt:lpstr>
      <vt:lpstr>OCT TABLE 10</vt:lpstr>
      <vt:lpstr>OCT TABLE 11</vt:lpstr>
      <vt:lpstr>OCT TABLE 12</vt:lpstr>
      <vt:lpstr>OCT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Angel Perez</cp:lastModifiedBy>
  <cp:lastPrinted>2021-06-21T21:52:10Z</cp:lastPrinted>
  <dcterms:created xsi:type="dcterms:W3CDTF">2012-05-11T17:18:31Z</dcterms:created>
  <dcterms:modified xsi:type="dcterms:W3CDTF">2024-11-28T20:02:31Z</dcterms:modified>
</cp:coreProperties>
</file>