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Documents\DD\Files for Website\TRADE\Trade Tables Series\2024\"/>
    </mc:Choice>
  </mc:AlternateContent>
  <xr:revisionPtr revIDLastSave="0" documentId="8_{76686D6B-4D47-4DD9-883B-B3B53C5A383D}" xr6:coauthVersionLast="47" xr6:coauthVersionMax="47" xr10:uidLastSave="{00000000-0000-0000-0000-000000000000}"/>
  <bookViews>
    <workbookView xWindow="-108" yWindow="-108" windowWidth="23256" windowHeight="12456" tabRatio="891" xr2:uid="{00000000-000D-0000-FFFF-FFFF00000000}"/>
  </bookViews>
  <sheets>
    <sheet name="JULY TABLE 1" sheetId="1" r:id="rId1"/>
    <sheet name="JULY TABLE 2" sheetId="2" r:id="rId2"/>
    <sheet name="JULY TABLE 3" sheetId="3" r:id="rId3"/>
    <sheet name="JULY TABLE 4" sheetId="4" r:id="rId4"/>
    <sheet name="JULY TABLE 5a MAJOR (MONTH)" sheetId="27" r:id="rId5"/>
    <sheet name="JULY TABLE 5b MAJOR (YEAR-DATE)" sheetId="28" r:id="rId6"/>
    <sheet name="JULY TABLE 6a OTHER (MONTH)" sheetId="29" r:id="rId7"/>
    <sheet name="JULY TABLE 6b OTHER (YEAR-DATE)" sheetId="30" r:id="rId8"/>
    <sheet name="JULYTABLE 7 Direction of Trade " sheetId="9" r:id="rId9"/>
    <sheet name="JAN TABLE  8" sheetId="13" state="hidden" r:id="rId10"/>
    <sheet name="JAN TABLE  9" sheetId="12" state="hidden" r:id="rId11"/>
    <sheet name="JAN TABLE 10" sheetId="11" state="hidden" r:id="rId12"/>
    <sheet name="JAN TABLE 11" sheetId="10" state="hidden" r:id="rId13"/>
    <sheet name="JULY TABLE  8" sheetId="15" r:id="rId14"/>
    <sheet name="JULY TABLE  9" sheetId="16" r:id="rId15"/>
    <sheet name="JULY TABLE 10" sheetId="17" r:id="rId16"/>
    <sheet name="JULY TABLE 11" sheetId="18" r:id="rId17"/>
    <sheet name="JULY TABLE 12" sheetId="26" r:id="rId18"/>
    <sheet name="JULY TABLE 13 " sheetId="23" r:id="rId19"/>
  </sheets>
  <externalReferences>
    <externalReference r:id="rId20"/>
    <externalReference r:id="rId2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0" l="1"/>
  <c r="F21" i="10"/>
  <c r="E21" i="10"/>
  <c r="D21" i="10"/>
  <c r="C21" i="10"/>
  <c r="B21" i="10"/>
  <c r="H20" i="10"/>
  <c r="G20" i="10"/>
  <c r="F20" i="10"/>
  <c r="E20" i="10"/>
  <c r="D20" i="10"/>
  <c r="C20" i="10"/>
  <c r="B20" i="10"/>
  <c r="G19" i="10"/>
  <c r="F19" i="10"/>
  <c r="H19" i="10" s="1"/>
  <c r="E19" i="10"/>
  <c r="D19" i="10"/>
  <c r="C19" i="10"/>
  <c r="B19" i="10"/>
  <c r="G18" i="10"/>
  <c r="F18" i="10"/>
  <c r="E18" i="10"/>
  <c r="D18" i="10"/>
  <c r="C18" i="10"/>
  <c r="B18" i="10"/>
  <c r="G17" i="10"/>
  <c r="F17" i="10"/>
  <c r="E17" i="10"/>
  <c r="D17" i="10"/>
  <c r="C17" i="10"/>
  <c r="B17" i="10"/>
  <c r="G16" i="10"/>
  <c r="F16" i="10"/>
  <c r="E16" i="10"/>
  <c r="D16" i="10"/>
  <c r="C16" i="10"/>
  <c r="B16" i="10"/>
  <c r="G15" i="10"/>
  <c r="F15" i="10"/>
  <c r="E15" i="10"/>
  <c r="D15" i="10"/>
  <c r="C15" i="10"/>
  <c r="B15" i="10"/>
  <c r="G14" i="10"/>
  <c r="F14" i="10"/>
  <c r="E14" i="10"/>
  <c r="D14" i="10"/>
  <c r="C14" i="10"/>
  <c r="B14" i="10"/>
  <c r="G13" i="10"/>
  <c r="F13" i="10"/>
  <c r="E13" i="10"/>
  <c r="D13" i="10"/>
  <c r="C13" i="10"/>
  <c r="B13" i="10"/>
  <c r="G12" i="10"/>
  <c r="F12" i="10"/>
  <c r="E12" i="10"/>
  <c r="D12" i="10"/>
  <c r="C12" i="10"/>
  <c r="B12" i="10"/>
  <c r="G11" i="10"/>
  <c r="I11" i="10" s="1"/>
  <c r="F11" i="10"/>
  <c r="E11" i="10"/>
  <c r="D11" i="10"/>
  <c r="C11" i="10"/>
  <c r="B11" i="10"/>
  <c r="G10" i="10"/>
  <c r="F10" i="10"/>
  <c r="E10" i="10"/>
  <c r="D10" i="10"/>
  <c r="C10" i="10"/>
  <c r="B10" i="10"/>
  <c r="G9" i="10"/>
  <c r="F9" i="10"/>
  <c r="E9" i="10"/>
  <c r="D9" i="10"/>
  <c r="C9" i="10"/>
  <c r="B9" i="10"/>
  <c r="G21" i="11"/>
  <c r="F21" i="11"/>
  <c r="H21" i="11" s="1"/>
  <c r="E21" i="11"/>
  <c r="D21" i="11"/>
  <c r="C21" i="11"/>
  <c r="B21" i="11"/>
  <c r="G20" i="11"/>
  <c r="F20" i="11"/>
  <c r="E20" i="11"/>
  <c r="D20" i="11"/>
  <c r="C20" i="11"/>
  <c r="B20" i="11"/>
  <c r="G19" i="11"/>
  <c r="F19" i="11"/>
  <c r="H19" i="11" s="1"/>
  <c r="E19" i="11"/>
  <c r="D19" i="11"/>
  <c r="C19" i="11"/>
  <c r="B19" i="11"/>
  <c r="G18" i="11"/>
  <c r="F18" i="11"/>
  <c r="E18" i="11"/>
  <c r="D18" i="11"/>
  <c r="C18" i="11"/>
  <c r="B18" i="11"/>
  <c r="G17" i="11"/>
  <c r="F17" i="11"/>
  <c r="E17" i="11"/>
  <c r="I17" i="11" s="1"/>
  <c r="K17" i="11" s="1"/>
  <c r="D17" i="11"/>
  <c r="C17" i="11"/>
  <c r="B17" i="11"/>
  <c r="G16" i="11"/>
  <c r="I16" i="11" s="1"/>
  <c r="F16" i="11"/>
  <c r="E16" i="11"/>
  <c r="D16" i="11"/>
  <c r="C16" i="11"/>
  <c r="B16" i="11"/>
  <c r="G15" i="11"/>
  <c r="F15" i="11"/>
  <c r="E15" i="11"/>
  <c r="D15" i="11"/>
  <c r="C15" i="11"/>
  <c r="B15" i="11"/>
  <c r="G14" i="11"/>
  <c r="F14" i="11"/>
  <c r="E14" i="11"/>
  <c r="I14" i="11" s="1"/>
  <c r="K14" i="11" s="1"/>
  <c r="D14" i="11"/>
  <c r="C14" i="11"/>
  <c r="B14" i="11"/>
  <c r="G13" i="11"/>
  <c r="F13" i="1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F10" i="11"/>
  <c r="E10" i="11"/>
  <c r="D10" i="11"/>
  <c r="C10" i="11"/>
  <c r="B10" i="11"/>
  <c r="G9" i="11"/>
  <c r="F9" i="11"/>
  <c r="E9" i="11"/>
  <c r="D9" i="11"/>
  <c r="C9" i="11"/>
  <c r="B9" i="11"/>
  <c r="G20" i="12"/>
  <c r="F20" i="12"/>
  <c r="E20" i="12"/>
  <c r="I20" i="12" s="1"/>
  <c r="D20" i="12"/>
  <c r="C20" i="12"/>
  <c r="B20" i="12"/>
  <c r="G19" i="12"/>
  <c r="F19" i="12"/>
  <c r="E19" i="12"/>
  <c r="D19" i="12"/>
  <c r="C19" i="12"/>
  <c r="B19" i="12"/>
  <c r="G18" i="12"/>
  <c r="F18" i="12"/>
  <c r="E18" i="12"/>
  <c r="D18" i="12"/>
  <c r="H18" i="12" s="1"/>
  <c r="C18" i="12"/>
  <c r="B18" i="12"/>
  <c r="G17" i="12"/>
  <c r="F17" i="12"/>
  <c r="E17" i="12"/>
  <c r="D17" i="12"/>
  <c r="C17" i="12"/>
  <c r="B17" i="12"/>
  <c r="G16" i="12"/>
  <c r="F16" i="12"/>
  <c r="E16" i="12"/>
  <c r="D16" i="12"/>
  <c r="C16" i="12"/>
  <c r="B16" i="12"/>
  <c r="G15" i="12"/>
  <c r="F15" i="12"/>
  <c r="E15" i="12"/>
  <c r="D15" i="12"/>
  <c r="C15" i="12"/>
  <c r="B15" i="12"/>
  <c r="G14" i="12"/>
  <c r="F14" i="12"/>
  <c r="E14" i="12"/>
  <c r="D14" i="12"/>
  <c r="C14" i="12"/>
  <c r="B14" i="12"/>
  <c r="G13" i="12"/>
  <c r="F13" i="12"/>
  <c r="E13" i="12"/>
  <c r="D13" i="12"/>
  <c r="C13" i="12"/>
  <c r="B13" i="12"/>
  <c r="G12" i="12"/>
  <c r="F12" i="12"/>
  <c r="E12" i="12"/>
  <c r="D12" i="12"/>
  <c r="C12" i="12"/>
  <c r="B12" i="12"/>
  <c r="G11" i="12"/>
  <c r="F11" i="12"/>
  <c r="H11" i="12" s="1"/>
  <c r="E11" i="12"/>
  <c r="D11" i="12"/>
  <c r="C11" i="12"/>
  <c r="B11" i="12"/>
  <c r="G10" i="12"/>
  <c r="F10" i="12"/>
  <c r="E10" i="12"/>
  <c r="D10" i="12"/>
  <c r="C10" i="12"/>
  <c r="B10" i="12"/>
  <c r="G9" i="12"/>
  <c r="F9" i="12"/>
  <c r="E9" i="12"/>
  <c r="D9" i="12"/>
  <c r="C9" i="12"/>
  <c r="B9" i="12"/>
  <c r="G21" i="13"/>
  <c r="F21" i="13"/>
  <c r="E21" i="13"/>
  <c r="D21" i="13"/>
  <c r="C21" i="13"/>
  <c r="B21" i="13"/>
  <c r="G20" i="13"/>
  <c r="I20" i="13" s="1"/>
  <c r="K20" i="13" s="1"/>
  <c r="F20" i="13"/>
  <c r="E20" i="13"/>
  <c r="D20" i="13"/>
  <c r="H20" i="13" s="1"/>
  <c r="J20" i="13" s="1"/>
  <c r="C20" i="13"/>
  <c r="B20" i="13"/>
  <c r="G19" i="13"/>
  <c r="F19" i="13"/>
  <c r="E19" i="13"/>
  <c r="D19" i="13"/>
  <c r="C19" i="13"/>
  <c r="B19" i="13"/>
  <c r="G18" i="13"/>
  <c r="F18" i="13"/>
  <c r="E18" i="13"/>
  <c r="D18" i="13"/>
  <c r="H18" i="13" s="1"/>
  <c r="J18" i="13" s="1"/>
  <c r="C18" i="13"/>
  <c r="B18" i="13"/>
  <c r="G17" i="13"/>
  <c r="F17" i="13"/>
  <c r="E17" i="13"/>
  <c r="D17" i="13"/>
  <c r="C17" i="13"/>
  <c r="B17" i="13"/>
  <c r="G16" i="13"/>
  <c r="I16" i="13" s="1"/>
  <c r="K16" i="13" s="1"/>
  <c r="F16" i="13"/>
  <c r="E16" i="13"/>
  <c r="D16" i="13"/>
  <c r="H16" i="13" s="1"/>
  <c r="C16" i="13"/>
  <c r="B16" i="13"/>
  <c r="G15" i="13"/>
  <c r="F15" i="13"/>
  <c r="E15" i="13"/>
  <c r="D15" i="13"/>
  <c r="C15" i="13"/>
  <c r="B15" i="13"/>
  <c r="G14" i="13"/>
  <c r="F14" i="13"/>
  <c r="E14" i="13"/>
  <c r="D14" i="13"/>
  <c r="C14" i="13"/>
  <c r="B14" i="13"/>
  <c r="G13" i="13"/>
  <c r="F13" i="13"/>
  <c r="E13" i="13"/>
  <c r="D13" i="13"/>
  <c r="C13" i="13"/>
  <c r="B13" i="13"/>
  <c r="G12" i="13"/>
  <c r="F12" i="13"/>
  <c r="E12" i="13"/>
  <c r="D12" i="13"/>
  <c r="C12" i="13"/>
  <c r="B12" i="13"/>
  <c r="G11" i="13"/>
  <c r="F11" i="13"/>
  <c r="E11" i="13"/>
  <c r="I11" i="13" s="1"/>
  <c r="K11" i="13" s="1"/>
  <c r="D11" i="13"/>
  <c r="C11" i="13"/>
  <c r="B11" i="13"/>
  <c r="G10" i="13"/>
  <c r="F10" i="13"/>
  <c r="E10" i="13"/>
  <c r="D10" i="13"/>
  <c r="H10" i="13" s="1"/>
  <c r="J10" i="13" s="1"/>
  <c r="C10" i="13"/>
  <c r="B10" i="13"/>
  <c r="G9" i="13"/>
  <c r="F9" i="13"/>
  <c r="E9" i="13"/>
  <c r="D9" i="13"/>
  <c r="H9" i="13" s="1"/>
  <c r="C9" i="13"/>
  <c r="B9" i="13"/>
  <c r="I10" i="13" l="1"/>
  <c r="I14" i="13"/>
  <c r="K14" i="13" s="1"/>
  <c r="I18" i="13"/>
  <c r="I13" i="12"/>
  <c r="H13" i="11"/>
  <c r="J13" i="11" s="1"/>
  <c r="H12" i="12"/>
  <c r="H17" i="12"/>
  <c r="G22" i="10"/>
  <c r="I13" i="10"/>
  <c r="I15" i="12"/>
  <c r="H19" i="12"/>
  <c r="H11" i="11"/>
  <c r="J11" i="11" s="1"/>
  <c r="H12" i="11"/>
  <c r="H10" i="12"/>
  <c r="H14" i="12"/>
  <c r="I19" i="12"/>
  <c r="I12" i="12"/>
  <c r="I16" i="12"/>
  <c r="I10" i="11"/>
  <c r="K10" i="11" s="1"/>
  <c r="I18" i="11"/>
  <c r="K18" i="11" s="1"/>
  <c r="I19" i="11"/>
  <c r="I10" i="10"/>
  <c r="I14" i="10"/>
  <c r="I15" i="10"/>
  <c r="D22" i="10"/>
  <c r="H11" i="13"/>
  <c r="I11" i="12"/>
  <c r="H15" i="12"/>
  <c r="H16" i="12"/>
  <c r="H20" i="12"/>
  <c r="H17" i="11"/>
  <c r="J17" i="11" s="1"/>
  <c r="H18" i="11"/>
  <c r="J18" i="11" s="1"/>
  <c r="I15" i="13"/>
  <c r="K15" i="13" s="1"/>
  <c r="K18" i="13"/>
  <c r="I19" i="13"/>
  <c r="I12" i="11"/>
  <c r="K12" i="11" s="1"/>
  <c r="H12" i="10"/>
  <c r="I17" i="10"/>
  <c r="H13" i="13"/>
  <c r="J13" i="13" s="1"/>
  <c r="H14" i="13"/>
  <c r="J14" i="13" s="1"/>
  <c r="H17" i="13"/>
  <c r="J17" i="13" s="1"/>
  <c r="H21" i="13"/>
  <c r="J21" i="13" s="1"/>
  <c r="F21" i="12"/>
  <c r="H13" i="12"/>
  <c r="B22" i="11"/>
  <c r="H15" i="11"/>
  <c r="J15" i="11" s="1"/>
  <c r="H16" i="11"/>
  <c r="J16" i="11" s="1"/>
  <c r="B22" i="10"/>
  <c r="H11" i="10"/>
  <c r="I12" i="10"/>
  <c r="H16" i="10"/>
  <c r="I9" i="13"/>
  <c r="E22" i="10"/>
  <c r="I16" i="10"/>
  <c r="C22" i="11"/>
  <c r="C22" i="13"/>
  <c r="J12" i="11"/>
  <c r="K16" i="11"/>
  <c r="J11" i="13"/>
  <c r="F22" i="10"/>
  <c r="I12" i="13"/>
  <c r="K12" i="13" s="1"/>
  <c r="G22" i="11"/>
  <c r="I21" i="11"/>
  <c r="K21" i="11" s="1"/>
  <c r="I9" i="10"/>
  <c r="H15" i="10"/>
  <c r="I21" i="13"/>
  <c r="K21" i="13" s="1"/>
  <c r="E22" i="11"/>
  <c r="B21" i="12"/>
  <c r="F22" i="11"/>
  <c r="D22" i="13"/>
  <c r="J16" i="13"/>
  <c r="E22" i="13"/>
  <c r="H15" i="13"/>
  <c r="J15" i="13" s="1"/>
  <c r="I17" i="13"/>
  <c r="K17" i="13" s="1"/>
  <c r="D21" i="12"/>
  <c r="I10" i="12"/>
  <c r="I18" i="12"/>
  <c r="H9" i="11"/>
  <c r="J9" i="11" s="1"/>
  <c r="I13" i="11"/>
  <c r="K13" i="11" s="1"/>
  <c r="H14" i="11"/>
  <c r="J14" i="11" s="1"/>
  <c r="I15" i="11"/>
  <c r="K15" i="11" s="1"/>
  <c r="H20" i="11"/>
  <c r="J20" i="11" s="1"/>
  <c r="H14" i="10"/>
  <c r="I20" i="10"/>
  <c r="I13" i="13"/>
  <c r="K13" i="13" s="1"/>
  <c r="H10" i="11"/>
  <c r="J10" i="11" s="1"/>
  <c r="K10" i="13"/>
  <c r="C21" i="12"/>
  <c r="F22" i="13"/>
  <c r="E21" i="12"/>
  <c r="I17" i="12"/>
  <c r="I20" i="11"/>
  <c r="K20" i="11" s="1"/>
  <c r="H13" i="10"/>
  <c r="I19" i="10"/>
  <c r="J21" i="11"/>
  <c r="C22" i="10"/>
  <c r="H12" i="13"/>
  <c r="J12" i="13" s="1"/>
  <c r="H19" i="13"/>
  <c r="H9" i="12"/>
  <c r="I14" i="12"/>
  <c r="D22" i="11"/>
  <c r="H10" i="10"/>
  <c r="G21" i="12"/>
  <c r="B22" i="13"/>
  <c r="I11" i="11"/>
  <c r="K11" i="11" s="1"/>
  <c r="H17" i="10"/>
  <c r="K9" i="13"/>
  <c r="I9" i="12"/>
  <c r="I9" i="11"/>
  <c r="H9" i="10"/>
  <c r="G22" i="13"/>
  <c r="J9" i="13"/>
  <c r="I22" i="10" l="1"/>
  <c r="H21" i="12"/>
  <c r="H22" i="10"/>
  <c r="J22" i="11"/>
  <c r="I21" i="12"/>
  <c r="H22" i="13"/>
  <c r="K22" i="13"/>
  <c r="H22" i="11"/>
  <c r="J22" i="13"/>
  <c r="I22" i="13"/>
  <c r="K9" i="11"/>
  <c r="K22" i="11" s="1"/>
  <c r="I22" i="11"/>
</calcChain>
</file>

<file path=xl/sharedStrings.xml><?xml version="1.0" encoding="utf-8"?>
<sst xmlns="http://schemas.openxmlformats.org/spreadsheetml/2006/main" count="665" uniqueCount="209">
  <si>
    <t>Food and Live Animals</t>
  </si>
  <si>
    <t>Beverages and Tobacco</t>
  </si>
  <si>
    <t>Crude Materials</t>
  </si>
  <si>
    <t>Mineral Fuels &amp; Lub.</t>
  </si>
  <si>
    <t>Oils and Fats</t>
  </si>
  <si>
    <t>Chemical Products</t>
  </si>
  <si>
    <t>Manufactured goods</t>
  </si>
  <si>
    <t>Mach. &amp; Transp. Eqt</t>
  </si>
  <si>
    <t>Oth. Manufactures</t>
  </si>
  <si>
    <t>Commodities n.e.s</t>
  </si>
  <si>
    <t>Export Processing Zones</t>
  </si>
  <si>
    <t>Commercial Free Zone</t>
  </si>
  <si>
    <t>Personal Goods</t>
  </si>
  <si>
    <t>Total</t>
  </si>
  <si>
    <t>S.I.T.C Section</t>
  </si>
  <si>
    <t>IMPORTS</t>
  </si>
  <si>
    <t>DOMESTIC</t>
  </si>
  <si>
    <t>RE-EXPORTS</t>
  </si>
  <si>
    <t>TOTAL</t>
  </si>
  <si>
    <t>United States of America</t>
  </si>
  <si>
    <t>Mexico</t>
  </si>
  <si>
    <t>United Kingdom</t>
  </si>
  <si>
    <t>Other European Union</t>
  </si>
  <si>
    <t>Other Central America</t>
  </si>
  <si>
    <t>Panama</t>
  </si>
  <si>
    <t>Costa Rica</t>
  </si>
  <si>
    <t>Canada</t>
  </si>
  <si>
    <t>China</t>
  </si>
  <si>
    <t>Other</t>
  </si>
  <si>
    <t>COUNTRY</t>
  </si>
  <si>
    <t>BARBADOS</t>
  </si>
  <si>
    <t>DOMINICA</t>
  </si>
  <si>
    <t>GRENADA</t>
  </si>
  <si>
    <t>GUYANA</t>
  </si>
  <si>
    <t>JAMAICA</t>
  </si>
  <si>
    <t>ST-KITTS &amp; NEVIS</t>
  </si>
  <si>
    <t>ST-LUCIA</t>
  </si>
  <si>
    <t>SURINAM</t>
  </si>
  <si>
    <t>TRINIDAD &amp; TOBAGO</t>
  </si>
  <si>
    <t>Consumer Goods</t>
  </si>
  <si>
    <t>11.  Food and beverages</t>
  </si>
  <si>
    <t>12.  Transport equipment</t>
  </si>
  <si>
    <t>13.  Durable goods</t>
  </si>
  <si>
    <t>14.  Semi-durable goods</t>
  </si>
  <si>
    <t>15.  Non-durable goods</t>
  </si>
  <si>
    <t>Intermediate Goods</t>
  </si>
  <si>
    <t>21.  Food and beverages</t>
  </si>
  <si>
    <t>22.  Fuels and lubricants</t>
  </si>
  <si>
    <t>23.  Parts and accessories</t>
  </si>
  <si>
    <t>24.  Industrial supplies nes</t>
  </si>
  <si>
    <t>Capital Goods</t>
  </si>
  <si>
    <t>31.  Transport equipment</t>
  </si>
  <si>
    <t>32.  Other capital goods</t>
  </si>
  <si>
    <t>Other Goods</t>
  </si>
  <si>
    <t>41.  Passenger motor cars</t>
  </si>
  <si>
    <t>42.  Motor spirit</t>
  </si>
  <si>
    <t>44.  Goods to CFZ</t>
  </si>
  <si>
    <t>45.  Household goods</t>
  </si>
  <si>
    <t>46.  Goods nes</t>
  </si>
  <si>
    <t>Total Imports</t>
  </si>
  <si>
    <t>Visible Trade Gap</t>
  </si>
  <si>
    <t>EXPORTS (f.o.b)</t>
  </si>
  <si>
    <t>IMPORTS (c.i.f)</t>
  </si>
  <si>
    <t xml:space="preserve"> BALANCE OF TRADE</t>
  </si>
  <si>
    <t>N.A.</t>
  </si>
  <si>
    <t>(BZ $)</t>
  </si>
  <si>
    <t>Annual</t>
  </si>
  <si>
    <t>11:  Food and beverages</t>
  </si>
  <si>
    <t>12:  Transport equipment</t>
  </si>
  <si>
    <t>13:  Durable goods</t>
  </si>
  <si>
    <t>14:  Semi-durable goods</t>
  </si>
  <si>
    <t>15:  Non-durable goods</t>
  </si>
  <si>
    <t>21:  Food and beverages</t>
  </si>
  <si>
    <t>22:  Fuels and lubricants</t>
  </si>
  <si>
    <t>23:  Parts and accessories</t>
  </si>
  <si>
    <t>24:  Industrial supplies nes</t>
  </si>
  <si>
    <t>31:  Transport equipment</t>
  </si>
  <si>
    <t>32:  Other capital goods</t>
  </si>
  <si>
    <t>41:  Passenger motor cars</t>
  </si>
  <si>
    <t>42:  Motor spirit</t>
  </si>
  <si>
    <t>43:  Goods to EPZ</t>
  </si>
  <si>
    <t>44:  Goods to CFZ</t>
  </si>
  <si>
    <t>45:  Household goods</t>
  </si>
  <si>
    <t>46:  Goods nes</t>
  </si>
  <si>
    <t>Total Exports</t>
  </si>
  <si>
    <t>Source: Statistical Institute of Belize</t>
  </si>
  <si>
    <t>Note: Totals may not add up due to rounding</t>
  </si>
  <si>
    <t>Balance of Trade excluding CFZ</t>
  </si>
  <si>
    <t>QUARTER 3</t>
  </si>
  <si>
    <t>QUARTER 1</t>
  </si>
  <si>
    <t>QUARTER 2</t>
  </si>
  <si>
    <t>COMMODITY</t>
  </si>
  <si>
    <t>%</t>
  </si>
  <si>
    <t>VALUE</t>
  </si>
  <si>
    <t>GUATEMALA</t>
  </si>
  <si>
    <t>INDIA</t>
  </si>
  <si>
    <t>HONDURAS</t>
  </si>
  <si>
    <t>JAPAN</t>
  </si>
  <si>
    <t>NETHERLANDS (HOLLAND)</t>
  </si>
  <si>
    <t>EL SALVADOR</t>
  </si>
  <si>
    <t>GERMANY,FEDL.REP.OF</t>
  </si>
  <si>
    <t>NEW TAIWAN</t>
  </si>
  <si>
    <t>Table 1</t>
  </si>
  <si>
    <t>Value of Belize Imports and Exports by Section of the S.I.T.C</t>
  </si>
  <si>
    <t>Table 3</t>
  </si>
  <si>
    <t>Value of Belize Imports and Exports by Major Trading Partners</t>
  </si>
  <si>
    <t>Table 5</t>
  </si>
  <si>
    <t>Table 7</t>
  </si>
  <si>
    <t>Value of  Belize Imports and Exports to Caricom Countries</t>
  </si>
  <si>
    <t>Table 9</t>
  </si>
  <si>
    <t>Value of Belize Imports by Economic End-Use</t>
  </si>
  <si>
    <t>Table 10</t>
  </si>
  <si>
    <t>Value of Belize Imports by Economic End Use for  the Previous Five Quarters</t>
  </si>
  <si>
    <t>Table 11</t>
  </si>
  <si>
    <t>Table 12</t>
  </si>
  <si>
    <t>Direction of Trade for Selected Countries</t>
  </si>
  <si>
    <t xml:space="preserve"> Belize's Major Domestic Exports by Value and Percentage Share of the Total Gross Domestic Exports</t>
  </si>
  <si>
    <t>Curaçao</t>
  </si>
  <si>
    <t>UNITED ARAB EMIRATES</t>
  </si>
  <si>
    <t>REPUBLIC OF AUSTRIA</t>
  </si>
  <si>
    <t>BRAZIL</t>
  </si>
  <si>
    <t>CHILE</t>
  </si>
  <si>
    <t>SOUTH KOREA</t>
  </si>
  <si>
    <t>THAILAND</t>
  </si>
  <si>
    <t>VIETNAM</t>
  </si>
  <si>
    <t>CARICOM</t>
  </si>
  <si>
    <t>Value of Belize's Caricom Imports and Exports by Section of the S.I.T.C</t>
  </si>
  <si>
    <t xml:space="preserve">Value of Belize's Other Exports </t>
  </si>
  <si>
    <t>Table 8</t>
  </si>
  <si>
    <t>Jan-Dec</t>
  </si>
  <si>
    <t>Caricom</t>
  </si>
  <si>
    <t>Curacao</t>
  </si>
  <si>
    <t>Value of  Belize Imports  and Exports to Caricom Countries</t>
  </si>
  <si>
    <t>ANTIGUA &amp; BARBUDA</t>
  </si>
  <si>
    <t>HAITI</t>
  </si>
  <si>
    <t>ST. KITTS &amp; NEVIS</t>
  </si>
  <si>
    <t>ST. LUCIA</t>
  </si>
  <si>
    <t>SURINAME</t>
  </si>
  <si>
    <t>Totals may not add up due to rounding</t>
  </si>
  <si>
    <t>Jan-Feb</t>
  </si>
  <si>
    <t>For January-February of 2013 and 2014</t>
  </si>
  <si>
    <t xml:space="preserve"> For January-February of 2013 and 2014</t>
  </si>
  <si>
    <t>(BZ $ '000)</t>
  </si>
  <si>
    <t>MONTSERRAT</t>
  </si>
  <si>
    <t>ST VINCENT &amp; GREN.</t>
  </si>
  <si>
    <t>Table 13</t>
  </si>
  <si>
    <t>Table 6</t>
  </si>
  <si>
    <t>Table 4</t>
  </si>
  <si>
    <t>Table 2</t>
  </si>
  <si>
    <t>QUARTER 4</t>
  </si>
  <si>
    <t>* Balance of Trade excluding CFZ</t>
  </si>
  <si>
    <t>N.A</t>
  </si>
  <si>
    <t>BAHAMAS</t>
  </si>
  <si>
    <t>43.  Goods to EPZ/DPA</t>
  </si>
  <si>
    <t>JULY</t>
  </si>
  <si>
    <t>JANUARY - JULY</t>
  </si>
  <si>
    <t>Jan-July</t>
  </si>
  <si>
    <t>For July of 2023 and 2024</t>
  </si>
  <si>
    <t>For January-July of 2023 and 2024</t>
  </si>
  <si>
    <t>QUANTITY</t>
  </si>
  <si>
    <t>SUGAR (L/TON)</t>
  </si>
  <si>
    <t>BANANAS (M/TON)</t>
  </si>
  <si>
    <t>MARINE PRODUCTS  (LBS '000 )</t>
  </si>
  <si>
    <t xml:space="preserve">        Whole Fish </t>
  </si>
  <si>
    <t xml:space="preserve">        Fish Fillet </t>
  </si>
  <si>
    <t xml:space="preserve">        Lobster Tail</t>
  </si>
  <si>
    <t xml:space="preserve">        Whole Lobsters and Lobster Meat </t>
  </si>
  <si>
    <t xml:space="preserve">        Shrimps (White Farmed)</t>
  </si>
  <si>
    <t xml:space="preserve">        Conch</t>
  </si>
  <si>
    <t>CITRUS PRODUCTS(GALS '000)</t>
  </si>
  <si>
    <t xml:space="preserve">        Orange Concentrate </t>
  </si>
  <si>
    <t xml:space="preserve">        Grapefruit Concentrate </t>
  </si>
  <si>
    <t>ANIMAL FEED (LBS '000)</t>
  </si>
  <si>
    <t>MOLASSES (GALS '000)</t>
  </si>
  <si>
    <t>MAJOR EXPORT VALUE</t>
  </si>
  <si>
    <t>ALL NON-MAJOR EXPORT VALUE</t>
  </si>
  <si>
    <t>TOTAL  EXPORT VALUE</t>
  </si>
  <si>
    <t>Note: Table includes only major marine products. Other marine exports are shown in Table 6a</t>
  </si>
  <si>
    <t>Table includes only major citrus products. Other citrus exports are shown in Table 6a</t>
  </si>
  <si>
    <t>CITRUS PRODUCTS (GALS '000)</t>
  </si>
  <si>
    <t>Note: Table includes only major marine products. Other marine exports are shown in Table 6b</t>
  </si>
  <si>
    <t>Table includes only major citrus products. Other citrus exports are shown in Table 6b</t>
  </si>
  <si>
    <r>
      <t xml:space="preserve">PEPPER SAUCE </t>
    </r>
    <r>
      <rPr>
        <b/>
        <i/>
        <sz val="10"/>
        <rFont val="Calibri"/>
        <family val="2"/>
        <scheme val="minor"/>
      </rPr>
      <t>(LBS '000)</t>
    </r>
  </si>
  <si>
    <r>
      <t xml:space="preserve">RED KIDNEY BEANS </t>
    </r>
    <r>
      <rPr>
        <b/>
        <i/>
        <sz val="10"/>
        <rFont val="Calibri"/>
        <family val="2"/>
        <scheme val="minor"/>
      </rPr>
      <t>(LBS '000)</t>
    </r>
  </si>
  <si>
    <t>CORN MEAL (LBS '000)</t>
  </si>
  <si>
    <r>
      <t xml:space="preserve">SAWN WOOD </t>
    </r>
    <r>
      <rPr>
        <b/>
        <i/>
        <sz val="10"/>
        <color theme="1"/>
        <rFont val="Calibri"/>
        <family val="2"/>
        <scheme val="minor"/>
      </rPr>
      <t>(BD FT '000)</t>
    </r>
  </si>
  <si>
    <t>PINEAPPLE CONCENTRATE (GALS '000)</t>
  </si>
  <si>
    <t>BLACK EYES PEAS (LBS '000)</t>
  </si>
  <si>
    <t>OTHER MARINE EXPORTS (LBS '000)</t>
  </si>
  <si>
    <t xml:space="preserve">        Ornamental Fish </t>
  </si>
  <si>
    <t xml:space="preserve">        Other Fish </t>
  </si>
  <si>
    <t xml:space="preserve">OTHER CITRUS PRODUCTS </t>
  </si>
  <si>
    <t xml:space="preserve">        Orange Squash (GALS '000)</t>
  </si>
  <si>
    <t xml:space="preserve">        Grapefruit Squash (GALS '000)</t>
  </si>
  <si>
    <t xml:space="preserve">        Oranges (LBS '000)</t>
  </si>
  <si>
    <t xml:space="preserve">          Orange Oil (LBS '000)</t>
  </si>
  <si>
    <t xml:space="preserve">        Grapefruit Oil (LBS '000)</t>
  </si>
  <si>
    <t xml:space="preserve">        Pulp Cells (LBS '000)</t>
  </si>
  <si>
    <t>CRUDE SOYBEAN OIL (LBS '000)</t>
  </si>
  <si>
    <t>CATTLE (LBS '000)</t>
  </si>
  <si>
    <t>ALCOHOLIC BEVERAGES (LBS '000)</t>
  </si>
  <si>
    <t>TISSUE PAPER (LBS '000)</t>
  </si>
  <si>
    <t>OTHER EXPORTS</t>
  </si>
  <si>
    <t>For January to July of 2023 and 2024</t>
  </si>
  <si>
    <t>HONG KONG</t>
  </si>
  <si>
    <t>CAYMAN ISLANDS</t>
  </si>
  <si>
    <t>COLOMBIA</t>
  </si>
  <si>
    <t>TURKEY</t>
  </si>
  <si>
    <t>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</si>
</sst>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  <numFmt numFmtId="168" formatCode="#,##0.0"/>
    <numFmt numFmtId="169" formatCode="#,###.0&quot;*&quot;"/>
    <numFmt numFmtId="170" formatCode="_(* #,##0.000000_);_(* \(#,##0.000000\);_(* &quot;-&quot;??_);_(@_)"/>
    <numFmt numFmtId="171" formatCode="#,###&quot;*&quot;"/>
    <numFmt numFmtId="172" formatCode="_(* #,##0.0_);_(* \(#,##0.0\);_(* &quot;-&quot;?_);_(@_)"/>
    <numFmt numFmtId="173" formatCode="_(* #,##0.00_);_(* \(#,##0.00\);_(* &quot;-&quot;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9"/>
      <color theme="1"/>
      <name val="Arial"/>
      <family val="2"/>
    </font>
    <font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47">
    <xf numFmtId="0" fontId="0" fillId="0" borderId="0" xfId="0"/>
    <xf numFmtId="0" fontId="5" fillId="0" borderId="0" xfId="2" applyFont="1"/>
    <xf numFmtId="0" fontId="4" fillId="2" borderId="12" xfId="2" applyFont="1" applyFill="1" applyBorder="1"/>
    <xf numFmtId="165" fontId="0" fillId="0" borderId="0" xfId="0" applyNumberFormat="1"/>
    <xf numFmtId="0" fontId="4" fillId="0" borderId="14" xfId="2" applyFont="1" applyBorder="1"/>
    <xf numFmtId="1" fontId="0" fillId="0" borderId="0" xfId="0" applyNumberFormat="1"/>
    <xf numFmtId="0" fontId="0" fillId="0" borderId="4" xfId="0" applyBorder="1"/>
    <xf numFmtId="0" fontId="7" fillId="4" borderId="12" xfId="0" applyFont="1" applyFill="1" applyBorder="1"/>
    <xf numFmtId="0" fontId="7" fillId="0" borderId="0" xfId="0" applyFont="1" applyAlignment="1">
      <alignment horizontal="center"/>
    </xf>
    <xf numFmtId="0" fontId="7" fillId="0" borderId="4" xfId="0" applyFont="1" applyBorder="1"/>
    <xf numFmtId="165" fontId="0" fillId="0" borderId="0" xfId="1" applyNumberFormat="1" applyFont="1"/>
    <xf numFmtId="0" fontId="7" fillId="0" borderId="8" xfId="0" applyFont="1" applyBorder="1"/>
    <xf numFmtId="0" fontId="7" fillId="0" borderId="0" xfId="0" applyFont="1" applyAlignment="1">
      <alignment horizontal="right"/>
    </xf>
    <xf numFmtId="165" fontId="4" fillId="0" borderId="0" xfId="2" applyNumberFormat="1" applyFont="1"/>
    <xf numFmtId="3" fontId="0" fillId="0" borderId="0" xfId="0" applyNumberFormat="1"/>
    <xf numFmtId="164" fontId="0" fillId="0" borderId="0" xfId="1" applyFont="1" applyFill="1"/>
    <xf numFmtId="0" fontId="2" fillId="0" borderId="0" xfId="0" applyFont="1"/>
    <xf numFmtId="0" fontId="4" fillId="0" borderId="6" xfId="2" applyFont="1" applyBorder="1"/>
    <xf numFmtId="1" fontId="6" fillId="0" borderId="6" xfId="1" applyNumberFormat="1" applyFont="1" applyFill="1" applyBorder="1" applyAlignment="1">
      <alignment horizontal="center" vertical="center"/>
    </xf>
    <xf numFmtId="0" fontId="10" fillId="0" borderId="16" xfId="0" applyFont="1" applyBorder="1"/>
    <xf numFmtId="0" fontId="7" fillId="0" borderId="4" xfId="0" applyFont="1" applyBorder="1" applyAlignment="1">
      <alignment horizontal="right"/>
    </xf>
    <xf numFmtId="0" fontId="4" fillId="0" borderId="7" xfId="2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9" xfId="2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9" xfId="2" applyFont="1" applyBorder="1"/>
    <xf numFmtId="3" fontId="0" fillId="0" borderId="0" xfId="1" applyNumberFormat="1" applyFont="1"/>
    <xf numFmtId="0" fontId="3" fillId="3" borderId="7" xfId="2" applyFill="1" applyBorder="1"/>
    <xf numFmtId="0" fontId="3" fillId="3" borderId="9" xfId="2" applyFill="1" applyBorder="1"/>
    <xf numFmtId="0" fontId="11" fillId="0" borderId="8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2" fillId="0" borderId="9" xfId="2" applyFont="1" applyBorder="1"/>
    <xf numFmtId="0" fontId="4" fillId="6" borderId="20" xfId="2" applyFont="1" applyFill="1" applyBorder="1"/>
    <xf numFmtId="0" fontId="7" fillId="0" borderId="9" xfId="0" applyFont="1" applyBorder="1" applyAlignment="1">
      <alignment horizontal="center"/>
    </xf>
    <xf numFmtId="0" fontId="4" fillId="0" borderId="16" xfId="2" applyFont="1" applyBorder="1"/>
    <xf numFmtId="0" fontId="0" fillId="0" borderId="6" xfId="0" applyBorder="1"/>
    <xf numFmtId="167" fontId="0" fillId="0" borderId="9" xfId="1" applyNumberFormat="1" applyFont="1" applyBorder="1"/>
    <xf numFmtId="167" fontId="0" fillId="0" borderId="8" xfId="1" applyNumberFormat="1" applyFont="1" applyBorder="1"/>
    <xf numFmtId="167" fontId="0" fillId="0" borderId="0" xfId="1" applyNumberFormat="1" applyFont="1" applyBorder="1"/>
    <xf numFmtId="167" fontId="0" fillId="0" borderId="8" xfId="1" applyNumberFormat="1" applyFont="1" applyBorder="1" applyAlignment="1">
      <alignment horizontal="right"/>
    </xf>
    <xf numFmtId="167" fontId="0" fillId="0" borderId="9" xfId="1" applyNumberFormat="1" applyFont="1" applyBorder="1" applyAlignment="1">
      <alignment horizontal="right"/>
    </xf>
    <xf numFmtId="168" fontId="0" fillId="0" borderId="8" xfId="1" applyNumberFormat="1" applyFont="1" applyBorder="1" applyAlignment="1">
      <alignment horizontal="right"/>
    </xf>
    <xf numFmtId="168" fontId="0" fillId="0" borderId="9" xfId="1" applyNumberFormat="1" applyFont="1" applyBorder="1" applyAlignment="1">
      <alignment horizontal="right"/>
    </xf>
    <xf numFmtId="167" fontId="8" fillId="0" borderId="9" xfId="2" applyNumberFormat="1" applyFont="1" applyBorder="1"/>
    <xf numFmtId="167" fontId="0" fillId="0" borderId="9" xfId="0" applyNumberFormat="1" applyBorder="1"/>
    <xf numFmtId="167" fontId="0" fillId="0" borderId="0" xfId="0" applyNumberFormat="1"/>
    <xf numFmtId="168" fontId="0" fillId="0" borderId="8" xfId="1" applyNumberFormat="1" applyFont="1" applyBorder="1"/>
    <xf numFmtId="168" fontId="0" fillId="0" borderId="9" xfId="1" applyNumberFormat="1" applyFont="1" applyBorder="1"/>
    <xf numFmtId="168" fontId="0" fillId="0" borderId="11" xfId="1" applyNumberFormat="1" applyFont="1" applyBorder="1"/>
    <xf numFmtId="169" fontId="7" fillId="4" borderId="12" xfId="1" applyNumberFormat="1" applyFont="1" applyFill="1" applyBorder="1"/>
    <xf numFmtId="166" fontId="0" fillId="0" borderId="0" xfId="0" applyNumberFormat="1"/>
    <xf numFmtId="167" fontId="0" fillId="0" borderId="0" xfId="1" applyNumberFormat="1" applyFont="1" applyBorder="1" applyAlignment="1">
      <alignment horizontal="right"/>
    </xf>
    <xf numFmtId="167" fontId="0" fillId="0" borderId="0" xfId="1" applyNumberFormat="1" applyFont="1"/>
    <xf numFmtId="167" fontId="7" fillId="4" borderId="5" xfId="1" applyNumberFormat="1" applyFont="1" applyFill="1" applyBorder="1"/>
    <xf numFmtId="167" fontId="7" fillId="4" borderId="20" xfId="1" applyNumberFormat="1" applyFont="1" applyFill="1" applyBorder="1"/>
    <xf numFmtId="167" fontId="7" fillId="4" borderId="15" xfId="1" applyNumberFormat="1" applyFont="1" applyFill="1" applyBorder="1"/>
    <xf numFmtId="167" fontId="0" fillId="0" borderId="10" xfId="1" applyNumberFormat="1" applyFont="1" applyBorder="1"/>
    <xf numFmtId="167" fontId="4" fillId="6" borderId="5" xfId="2" applyNumberFormat="1" applyFont="1" applyFill="1" applyBorder="1"/>
    <xf numFmtId="167" fontId="4" fillId="6" borderId="20" xfId="2" applyNumberFormat="1" applyFont="1" applyFill="1" applyBorder="1"/>
    <xf numFmtId="167" fontId="0" fillId="0" borderId="8" xfId="0" applyNumberFormat="1" applyBorder="1"/>
    <xf numFmtId="0" fontId="10" fillId="0" borderId="21" xfId="0" applyFont="1" applyBorder="1"/>
    <xf numFmtId="167" fontId="7" fillId="0" borderId="16" xfId="1" applyNumberFormat="1" applyFont="1" applyBorder="1"/>
    <xf numFmtId="167" fontId="7" fillId="0" borderId="0" xfId="1" applyNumberFormat="1" applyFont="1"/>
    <xf numFmtId="167" fontId="7" fillId="0" borderId="8" xfId="1" applyNumberFormat="1" applyFont="1" applyBorder="1"/>
    <xf numFmtId="169" fontId="7" fillId="0" borderId="10" xfId="1" applyNumberFormat="1" applyFont="1" applyBorder="1"/>
    <xf numFmtId="164" fontId="0" fillId="0" borderId="0" xfId="0" applyNumberFormat="1"/>
    <xf numFmtId="170" fontId="0" fillId="0" borderId="0" xfId="0" applyNumberFormat="1"/>
    <xf numFmtId="1" fontId="7" fillId="4" borderId="2" xfId="1" applyNumberFormat="1" applyFont="1" applyFill="1" applyBorder="1" applyAlignment="1">
      <alignment horizontal="center" vertical="center"/>
    </xf>
    <xf numFmtId="167" fontId="7" fillId="0" borderId="8" xfId="0" applyNumberFormat="1" applyFont="1" applyBorder="1"/>
    <xf numFmtId="0" fontId="9" fillId="0" borderId="8" xfId="2" applyFont="1" applyBorder="1"/>
    <xf numFmtId="165" fontId="0" fillId="0" borderId="8" xfId="0" applyNumberFormat="1" applyBorder="1"/>
    <xf numFmtId="165" fontId="0" fillId="0" borderId="9" xfId="0" applyNumberFormat="1" applyBorder="1"/>
    <xf numFmtId="167" fontId="7" fillId="7" borderId="1" xfId="1" applyNumberFormat="1" applyFont="1" applyFill="1" applyBorder="1"/>
    <xf numFmtId="0" fontId="7" fillId="0" borderId="0" xfId="0" applyFont="1"/>
    <xf numFmtId="167" fontId="8" fillId="0" borderId="8" xfId="2" applyNumberFormat="1" applyFont="1" applyBorder="1"/>
    <xf numFmtId="167" fontId="4" fillId="2" borderId="1" xfId="2" applyNumberFormat="1" applyFont="1" applyFill="1" applyBorder="1"/>
    <xf numFmtId="0" fontId="4" fillId="2" borderId="1" xfId="2" applyFont="1" applyFill="1" applyBorder="1"/>
    <xf numFmtId="0" fontId="4" fillId="0" borderId="8" xfId="2" applyFont="1" applyBorder="1"/>
    <xf numFmtId="169" fontId="7" fillId="7" borderId="17" xfId="1" applyNumberFormat="1" applyFont="1" applyFill="1" applyBorder="1"/>
    <xf numFmtId="169" fontId="7" fillId="7" borderId="1" xfId="1" applyNumberFormat="1" applyFont="1" applyFill="1" applyBorder="1"/>
    <xf numFmtId="0" fontId="8" fillId="3" borderId="6" xfId="2" applyFont="1" applyFill="1" applyBorder="1"/>
    <xf numFmtId="0" fontId="4" fillId="2" borderId="2" xfId="2" applyFont="1" applyFill="1" applyBorder="1"/>
    <xf numFmtId="0" fontId="10" fillId="0" borderId="8" xfId="0" applyFont="1" applyBorder="1"/>
    <xf numFmtId="0" fontId="7" fillId="4" borderId="2" xfId="0" applyFont="1" applyFill="1" applyBorder="1"/>
    <xf numFmtId="0" fontId="9" fillId="4" borderId="14" xfId="2" applyFont="1" applyFill="1" applyBorder="1"/>
    <xf numFmtId="1" fontId="6" fillId="0" borderId="14" xfId="1" applyNumberFormat="1" applyFont="1" applyFill="1" applyBorder="1" applyAlignment="1">
      <alignment horizontal="center" vertical="center"/>
    </xf>
    <xf numFmtId="167" fontId="7" fillId="0" borderId="16" xfId="0" applyNumberFormat="1" applyFont="1" applyBorder="1"/>
    <xf numFmtId="164" fontId="8" fillId="0" borderId="8" xfId="1" applyFont="1" applyFill="1" applyBorder="1"/>
    <xf numFmtId="164" fontId="4" fillId="7" borderId="1" xfId="2" applyNumberFormat="1" applyFont="1" applyFill="1" applyBorder="1"/>
    <xf numFmtId="164" fontId="4" fillId="7" borderId="1" xfId="1" applyFont="1" applyFill="1" applyBorder="1"/>
    <xf numFmtId="167" fontId="8" fillId="0" borderId="8" xfId="1" applyNumberFormat="1" applyFont="1" applyFill="1" applyBorder="1"/>
    <xf numFmtId="167" fontId="4" fillId="7" borderId="1" xfId="2" applyNumberFormat="1" applyFont="1" applyFill="1" applyBorder="1"/>
    <xf numFmtId="167" fontId="8" fillId="0" borderId="8" xfId="1" applyNumberFormat="1" applyFont="1" applyBorder="1"/>
    <xf numFmtId="167" fontId="4" fillId="2" borderId="2" xfId="2" applyNumberFormat="1" applyFont="1" applyFill="1" applyBorder="1"/>
    <xf numFmtId="17" fontId="6" fillId="0" borderId="6" xfId="0" applyNumberFormat="1" applyFont="1" applyBorder="1" applyAlignment="1">
      <alignment horizontal="center"/>
    </xf>
    <xf numFmtId="17" fontId="6" fillId="0" borderId="7" xfId="0" applyNumberFormat="1" applyFont="1" applyBorder="1" applyAlignment="1">
      <alignment horizontal="center"/>
    </xf>
    <xf numFmtId="167" fontId="0" fillId="0" borderId="11" xfId="1" applyNumberFormat="1" applyFont="1" applyBorder="1"/>
    <xf numFmtId="167" fontId="8" fillId="0" borderId="0" xfId="1" applyNumberFormat="1" applyFont="1" applyFill="1" applyBorder="1"/>
    <xf numFmtId="167" fontId="8" fillId="0" borderId="9" xfId="1" applyNumberFormat="1" applyFont="1" applyFill="1" applyBorder="1"/>
    <xf numFmtId="0" fontId="0" fillId="0" borderId="9" xfId="0" applyBorder="1"/>
    <xf numFmtId="165" fontId="0" fillId="0" borderId="9" xfId="1" applyNumberFormat="1" applyFont="1" applyBorder="1"/>
    <xf numFmtId="165" fontId="7" fillId="0" borderId="9" xfId="1" applyNumberFormat="1" applyFont="1" applyFill="1" applyBorder="1"/>
    <xf numFmtId="167" fontId="7" fillId="4" borderId="12" xfId="1" applyNumberFormat="1" applyFont="1" applyFill="1" applyBorder="1"/>
    <xf numFmtId="167" fontId="8" fillId="0" borderId="0" xfId="2" applyNumberFormat="1" applyFont="1"/>
    <xf numFmtId="167" fontId="4" fillId="6" borderId="12" xfId="2" applyNumberFormat="1" applyFont="1" applyFill="1" applyBorder="1"/>
    <xf numFmtId="172" fontId="0" fillId="0" borderId="0" xfId="0" applyNumberFormat="1"/>
    <xf numFmtId="0" fontId="7" fillId="4" borderId="19" xfId="0" applyFont="1" applyFill="1" applyBorder="1"/>
    <xf numFmtId="167" fontId="7" fillId="7" borderId="17" xfId="1" applyNumberFormat="1" applyFont="1" applyFill="1" applyBorder="1"/>
    <xf numFmtId="165" fontId="0" fillId="0" borderId="10" xfId="0" applyNumberFormat="1" applyBorder="1"/>
    <xf numFmtId="165" fontId="0" fillId="0" borderId="11" xfId="0" applyNumberFormat="1" applyBorder="1"/>
    <xf numFmtId="17" fontId="13" fillId="0" borderId="0" xfId="1" applyNumberFormat="1" applyFont="1" applyAlignment="1"/>
    <xf numFmtId="164" fontId="13" fillId="0" borderId="0" xfId="1" applyFont="1" applyAlignment="1"/>
    <xf numFmtId="164" fontId="13" fillId="0" borderId="0" xfId="1" applyFont="1"/>
    <xf numFmtId="17" fontId="13" fillId="0" borderId="0" xfId="1" applyNumberFormat="1" applyFont="1" applyAlignment="1">
      <alignment horizontal="right"/>
    </xf>
    <xf numFmtId="165" fontId="7" fillId="0" borderId="16" xfId="1" applyNumberFormat="1" applyFont="1" applyFill="1" applyBorder="1"/>
    <xf numFmtId="0" fontId="10" fillId="0" borderId="22" xfId="0" applyFont="1" applyBorder="1"/>
    <xf numFmtId="0" fontId="10" fillId="0" borderId="9" xfId="0" applyFont="1" applyBorder="1"/>
    <xf numFmtId="165" fontId="0" fillId="0" borderId="8" xfId="1" applyNumberFormat="1" applyFont="1" applyBorder="1"/>
    <xf numFmtId="0" fontId="0" fillId="0" borderId="16" xfId="0" applyBorder="1"/>
    <xf numFmtId="0" fontId="7" fillId="0" borderId="16" xfId="0" applyFont="1" applyBorder="1"/>
    <xf numFmtId="0" fontId="7" fillId="0" borderId="17" xfId="0" applyFont="1" applyBorder="1"/>
    <xf numFmtId="0" fontId="6" fillId="3" borderId="14" xfId="0" applyFont="1" applyFill="1" applyBorder="1" applyAlignment="1">
      <alignment horizontal="center"/>
    </xf>
    <xf numFmtId="167" fontId="0" fillId="0" borderId="16" xfId="1" applyNumberFormat="1" applyFont="1" applyBorder="1"/>
    <xf numFmtId="165" fontId="0" fillId="0" borderId="16" xfId="1" applyNumberFormat="1" applyFont="1" applyBorder="1"/>
    <xf numFmtId="169" fontId="7" fillId="0" borderId="17" xfId="1" applyNumberFormat="1" applyFont="1" applyBorder="1"/>
    <xf numFmtId="164" fontId="7" fillId="0" borderId="16" xfId="1" applyFont="1" applyBorder="1" applyAlignment="1">
      <alignment vertical="center"/>
    </xf>
    <xf numFmtId="165" fontId="7" fillId="0" borderId="16" xfId="1" applyNumberFormat="1" applyFont="1" applyBorder="1"/>
    <xf numFmtId="173" fontId="0" fillId="0" borderId="0" xfId="0" applyNumberFormat="1"/>
    <xf numFmtId="168" fontId="0" fillId="0" borderId="10" xfId="1" applyNumberFormat="1" applyFont="1" applyBorder="1"/>
    <xf numFmtId="164" fontId="0" fillId="0" borderId="8" xfId="1" applyFont="1" applyBorder="1"/>
    <xf numFmtId="164" fontId="0" fillId="0" borderId="9" xfId="1" applyFont="1" applyBorder="1"/>
    <xf numFmtId="164" fontId="0" fillId="0" borderId="0" xfId="1" applyFont="1" applyBorder="1"/>
    <xf numFmtId="166" fontId="0" fillId="0" borderId="9" xfId="0" applyNumberFormat="1" applyBorder="1"/>
    <xf numFmtId="164" fontId="0" fillId="0" borderId="8" xfId="1" applyFont="1" applyFill="1" applyBorder="1"/>
    <xf numFmtId="164" fontId="0" fillId="0" borderId="9" xfId="1" applyFont="1" applyFill="1" applyBorder="1"/>
    <xf numFmtId="0" fontId="0" fillId="0" borderId="8" xfId="0" applyBorder="1"/>
    <xf numFmtId="164" fontId="7" fillId="4" borderId="4" xfId="1" applyFont="1" applyFill="1" applyBorder="1"/>
    <xf numFmtId="164" fontId="0" fillId="0" borderId="0" xfId="1" applyFont="1"/>
    <xf numFmtId="0" fontId="7" fillId="4" borderId="1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8" fontId="7" fillId="0" borderId="8" xfId="0" applyNumberFormat="1" applyFont="1" applyBorder="1"/>
    <xf numFmtId="168" fontId="7" fillId="0" borderId="16" xfId="0" applyNumberFormat="1" applyFont="1" applyBorder="1"/>
    <xf numFmtId="171" fontId="0" fillId="0" borderId="0" xfId="0" applyNumberFormat="1"/>
    <xf numFmtId="167" fontId="7" fillId="4" borderId="1" xfId="0" applyNumberFormat="1" applyFont="1" applyFill="1" applyBorder="1"/>
    <xf numFmtId="168" fontId="7" fillId="4" borderId="1" xfId="0" applyNumberFormat="1" applyFont="1" applyFill="1" applyBorder="1"/>
    <xf numFmtId="168" fontId="0" fillId="0" borderId="0" xfId="0" applyNumberFormat="1"/>
    <xf numFmtId="165" fontId="7" fillId="0" borderId="9" xfId="1" applyNumberFormat="1" applyFont="1" applyBorder="1"/>
    <xf numFmtId="164" fontId="7" fillId="0" borderId="9" xfId="1" applyFont="1" applyBorder="1" applyAlignment="1">
      <alignment vertical="center"/>
    </xf>
    <xf numFmtId="169" fontId="7" fillId="0" borderId="11" xfId="1" applyNumberFormat="1" applyFont="1" applyBorder="1"/>
    <xf numFmtId="167" fontId="4" fillId="6" borderId="15" xfId="2" applyNumberFormat="1" applyFont="1" applyFill="1" applyBorder="1"/>
    <xf numFmtId="168" fontId="0" fillId="0" borderId="10" xfId="1" applyNumberFormat="1" applyFont="1" applyBorder="1" applyAlignment="1">
      <alignment horizontal="right"/>
    </xf>
    <xf numFmtId="168" fontId="0" fillId="0" borderId="11" xfId="1" applyNumberFormat="1" applyFont="1" applyBorder="1" applyAlignment="1">
      <alignment horizontal="right"/>
    </xf>
    <xf numFmtId="165" fontId="7" fillId="0" borderId="17" xfId="1" applyNumberFormat="1" applyFont="1" applyBorder="1"/>
    <xf numFmtId="0" fontId="15" fillId="3" borderId="14" xfId="2" applyFont="1" applyFill="1" applyBorder="1"/>
    <xf numFmtId="164" fontId="7" fillId="0" borderId="0" xfId="1" applyFont="1"/>
    <xf numFmtId="166" fontId="7" fillId="0" borderId="9" xfId="0" applyNumberFormat="1" applyFont="1" applyBorder="1"/>
    <xf numFmtId="0" fontId="15" fillId="3" borderId="16" xfId="2" applyFont="1" applyFill="1" applyBorder="1"/>
    <xf numFmtId="0" fontId="10" fillId="3" borderId="16" xfId="0" applyFont="1" applyFill="1" applyBorder="1" applyAlignment="1">
      <alignment horizontal="left" indent="1"/>
    </xf>
    <xf numFmtId="0" fontId="16" fillId="3" borderId="16" xfId="0" applyFont="1" applyFill="1" applyBorder="1"/>
    <xf numFmtId="0" fontId="16" fillId="3" borderId="17" xfId="0" applyFont="1" applyFill="1" applyBorder="1"/>
    <xf numFmtId="164" fontId="7" fillId="0" borderId="10" xfId="1" applyFont="1" applyBorder="1"/>
    <xf numFmtId="164" fontId="7" fillId="0" borderId="4" xfId="1" applyFont="1" applyBorder="1"/>
    <xf numFmtId="0" fontId="15" fillId="5" borderId="14" xfId="2" applyFont="1" applyFill="1" applyBorder="1"/>
    <xf numFmtId="164" fontId="7" fillId="0" borderId="13" xfId="0" applyNumberFormat="1" applyFont="1" applyBorder="1"/>
    <xf numFmtId="166" fontId="7" fillId="0" borderId="7" xfId="0" applyNumberFormat="1" applyFont="1" applyBorder="1"/>
    <xf numFmtId="164" fontId="0" fillId="0" borderId="13" xfId="0" applyNumberFormat="1" applyBorder="1"/>
    <xf numFmtId="0" fontId="0" fillId="4" borderId="6" xfId="0" applyFill="1" applyBorder="1"/>
    <xf numFmtId="0" fontId="0" fillId="4" borderId="13" xfId="0" applyFill="1" applyBorder="1"/>
    <xf numFmtId="0" fontId="0" fillId="4" borderId="7" xfId="0" applyFill="1" applyBorder="1"/>
    <xf numFmtId="0" fontId="15" fillId="4" borderId="16" xfId="2" applyFont="1" applyFill="1" applyBorder="1"/>
    <xf numFmtId="0" fontId="0" fillId="4" borderId="8" xfId="0" applyFill="1" applyBorder="1"/>
    <xf numFmtId="164" fontId="7" fillId="4" borderId="0" xfId="0" applyNumberFormat="1" applyFont="1" applyFill="1"/>
    <xf numFmtId="0" fontId="0" fillId="4" borderId="9" xfId="0" applyFill="1" applyBorder="1"/>
    <xf numFmtId="0" fontId="15" fillId="4" borderId="17" xfId="2" applyFont="1" applyFill="1" applyBorder="1"/>
    <xf numFmtId="0" fontId="0" fillId="4" borderId="10" xfId="0" applyFill="1" applyBorder="1"/>
    <xf numFmtId="166" fontId="7" fillId="4" borderId="11" xfId="0" applyNumberFormat="1" applyFont="1" applyFill="1" applyBorder="1"/>
    <xf numFmtId="0" fontId="7" fillId="4" borderId="10" xfId="0" applyFont="1" applyFill="1" applyBorder="1"/>
    <xf numFmtId="0" fontId="13" fillId="0" borderId="0" xfId="0" applyFont="1"/>
    <xf numFmtId="164" fontId="7" fillId="0" borderId="6" xfId="1" applyFont="1" applyBorder="1"/>
    <xf numFmtId="164" fontId="7" fillId="0" borderId="13" xfId="1" applyFont="1" applyBorder="1"/>
    <xf numFmtId="164" fontId="7" fillId="0" borderId="8" xfId="1" applyFont="1" applyBorder="1"/>
    <xf numFmtId="164" fontId="7" fillId="0" borderId="0" xfId="1" applyFont="1" applyBorder="1"/>
    <xf numFmtId="167" fontId="1" fillId="0" borderId="0" xfId="1" applyNumberFormat="1" applyFont="1"/>
    <xf numFmtId="167" fontId="7" fillId="0" borderId="9" xfId="1" applyNumberFormat="1" applyFont="1" applyBorder="1"/>
    <xf numFmtId="166" fontId="7" fillId="0" borderId="11" xfId="0" applyNumberFormat="1" applyFont="1" applyBorder="1"/>
    <xf numFmtId="167" fontId="7" fillId="0" borderId="7" xfId="1" applyNumberFormat="1" applyFont="1" applyBorder="1"/>
    <xf numFmtId="164" fontId="7" fillId="0" borderId="6" xfId="0" applyNumberFormat="1" applyFont="1" applyBorder="1"/>
    <xf numFmtId="164" fontId="7" fillId="0" borderId="18" xfId="0" applyNumberFormat="1" applyFont="1" applyBorder="1"/>
    <xf numFmtId="0" fontId="0" fillId="4" borderId="0" xfId="0" applyFill="1"/>
    <xf numFmtId="164" fontId="7" fillId="4" borderId="2" xfId="1" applyFont="1" applyFill="1" applyBorder="1"/>
    <xf numFmtId="164" fontId="15" fillId="3" borderId="14" xfId="1" applyFont="1" applyFill="1" applyBorder="1"/>
    <xf numFmtId="164" fontId="7" fillId="0" borderId="7" xfId="1" applyFont="1" applyBorder="1"/>
    <xf numFmtId="164" fontId="15" fillId="3" borderId="16" xfId="1" applyFont="1" applyFill="1" applyBorder="1"/>
    <xf numFmtId="164" fontId="7" fillId="0" borderId="9" xfId="1" applyFont="1" applyBorder="1"/>
    <xf numFmtId="164" fontId="16" fillId="3" borderId="16" xfId="1" applyFont="1" applyFill="1" applyBorder="1" applyAlignment="1">
      <alignment horizontal="left"/>
    </xf>
    <xf numFmtId="164" fontId="16" fillId="0" borderId="16" xfId="1" applyFont="1" applyFill="1" applyBorder="1" applyAlignment="1">
      <alignment horizontal="left"/>
    </xf>
    <xf numFmtId="164" fontId="10" fillId="3" borderId="16" xfId="1" applyFont="1" applyFill="1" applyBorder="1" applyAlignment="1">
      <alignment horizontal="left" indent="1"/>
    </xf>
    <xf numFmtId="164" fontId="16" fillId="0" borderId="16" xfId="1" applyFont="1" applyFill="1" applyBorder="1"/>
    <xf numFmtId="164" fontId="16" fillId="3" borderId="16" xfId="1" applyFont="1" applyFill="1" applyBorder="1"/>
    <xf numFmtId="164" fontId="7" fillId="0" borderId="11" xfId="1" applyFont="1" applyBorder="1"/>
    <xf numFmtId="0" fontId="15" fillId="4" borderId="1" xfId="2" applyFont="1" applyFill="1" applyBorder="1"/>
    <xf numFmtId="164" fontId="7" fillId="4" borderId="3" xfId="1" applyFont="1" applyFill="1" applyBorder="1"/>
    <xf numFmtId="164" fontId="7" fillId="0" borderId="0" xfId="1" applyFont="1" applyFill="1"/>
    <xf numFmtId="164" fontId="7" fillId="0" borderId="8" xfId="1" applyFont="1" applyFill="1" applyBorder="1"/>
    <xf numFmtId="164" fontId="15" fillId="5" borderId="4" xfId="1" applyFont="1" applyFill="1" applyBorder="1"/>
    <xf numFmtId="164" fontId="0" fillId="0" borderId="10" xfId="1" applyFont="1" applyBorder="1"/>
    <xf numFmtId="164" fontId="0" fillId="4" borderId="10" xfId="1" applyFont="1" applyFill="1" applyBorder="1"/>
    <xf numFmtId="164" fontId="7" fillId="4" borderId="11" xfId="1" applyFont="1" applyFill="1" applyBorder="1"/>
    <xf numFmtId="164" fontId="1" fillId="0" borderId="0" xfId="1" applyFont="1"/>
    <xf numFmtId="164" fontId="1" fillId="0" borderId="8" xfId="1" applyFont="1" applyBorder="1"/>
    <xf numFmtId="164" fontId="1" fillId="0" borderId="0" xfId="1" applyFont="1" applyBorder="1"/>
    <xf numFmtId="164" fontId="0" fillId="4" borderId="0" xfId="0" applyNumberFormat="1" applyFill="1"/>
    <xf numFmtId="164" fontId="0" fillId="0" borderId="16" xfId="1" applyFont="1" applyBorder="1"/>
    <xf numFmtId="164" fontId="7" fillId="0" borderId="16" xfId="1" applyFont="1" applyBorder="1"/>
    <xf numFmtId="164" fontId="7" fillId="0" borderId="17" xfId="1" applyFont="1" applyBorder="1"/>
    <xf numFmtId="0" fontId="10" fillId="0" borderId="0" xfId="0" applyFont="1"/>
    <xf numFmtId="0" fontId="10" fillId="0" borderId="4" xfId="0" applyFont="1" applyBorder="1"/>
    <xf numFmtId="0" fontId="7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164" fontId="7" fillId="4" borderId="14" xfId="1" applyFont="1" applyFill="1" applyBorder="1" applyAlignment="1">
      <alignment horizontal="center" vertical="center"/>
    </xf>
    <xf numFmtId="164" fontId="7" fillId="4" borderId="17" xfId="1" applyFont="1" applyFill="1" applyBorder="1" applyAlignment="1">
      <alignment horizontal="center" vertical="center"/>
    </xf>
    <xf numFmtId="164" fontId="9" fillId="4" borderId="1" xfId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TRADE/TRADE/2014/Trade%20Tables%20for%20Website%202014%20(Orig)/Master%20Tables%20for%20Trade%20Bulletins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3\Trade%20Tables%20for%20Website%202013%20(Orig)\Master%20Tables%20for%20Trade%20Bulletins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by SITC 2014"/>
      <sheetName val="Import by SITC 2012"/>
      <sheetName val="Exports by SITC 2014"/>
      <sheetName val="Exports by SITC 2012"/>
      <sheetName val="Re-Exports by SITC 2014"/>
      <sheetName val="Re-Exports by SITC 2012"/>
      <sheetName val="Imports by COO 2014"/>
      <sheetName val="Imports by COO 2012"/>
      <sheetName val="Exports by COO 2014"/>
      <sheetName val="Exports by COO 2012"/>
      <sheetName val="Re-Exports by COO 2014"/>
      <sheetName val="Re-Exports by COO 2012"/>
      <sheetName val="Imports by Caricom SITC 2014"/>
      <sheetName val="Imports by Caricom SITC 2012"/>
      <sheetName val="Exports by Caricom SITC 2014"/>
      <sheetName val="Exports by Caricom SITC 2012"/>
      <sheetName val="Re-Exports by Caricom SITC 2013"/>
      <sheetName val="Re-Exports by Caricom SITC 2012"/>
      <sheetName val="Caricom Imports by COO 14"/>
      <sheetName val="Caricom imports COO 12"/>
      <sheetName val="CARICOM exports by COO 13"/>
      <sheetName val="CARICOM exports by COO 12"/>
      <sheetName val="CARICOM re-exports by COO 14"/>
      <sheetName val="CARICOM re-exports by COO 12"/>
      <sheetName val="Import by BEC 2014"/>
      <sheetName val="Import by BEC 2012"/>
      <sheetName val="Import by BEC 2011"/>
      <sheetName val="Exports 2014"/>
      <sheetName val="Exports 2012"/>
      <sheetName val="DirectionTrade Selected COO 12"/>
      <sheetName val="Transhipments 2014"/>
      <sheetName val="Direction of Trade 2014"/>
      <sheetName val="Sheet2"/>
      <sheetName val="Sheet1"/>
    </sheetNames>
    <sheetDataSet>
      <sheetData sheetId="0">
        <row r="4">
          <cell r="B4">
            <v>15539843.33</v>
          </cell>
          <cell r="C4">
            <v>13734540.109999999</v>
          </cell>
        </row>
        <row r="5">
          <cell r="B5">
            <v>5376822.0499999998</v>
          </cell>
          <cell r="C5">
            <v>1510025.96</v>
          </cell>
        </row>
        <row r="6">
          <cell r="B6">
            <v>1260558.77</v>
          </cell>
          <cell r="C6">
            <v>2042961.9</v>
          </cell>
        </row>
        <row r="7">
          <cell r="B7">
            <v>26227201.649999999</v>
          </cell>
          <cell r="C7">
            <v>23267348.510000002</v>
          </cell>
        </row>
        <row r="8">
          <cell r="B8">
            <v>1223191.44</v>
          </cell>
          <cell r="C8">
            <v>1202706.3</v>
          </cell>
        </row>
        <row r="9">
          <cell r="B9">
            <v>9167342.4100000001</v>
          </cell>
          <cell r="C9">
            <v>11216000.57</v>
          </cell>
        </row>
        <row r="10">
          <cell r="B10">
            <v>15010921.699999999</v>
          </cell>
          <cell r="C10">
            <v>14202905.25</v>
          </cell>
        </row>
        <row r="11">
          <cell r="B11">
            <v>22892443.52</v>
          </cell>
          <cell r="C11">
            <v>26515721.5</v>
          </cell>
        </row>
        <row r="12">
          <cell r="B12">
            <v>10176312.27</v>
          </cell>
          <cell r="C12">
            <v>9439830.0399999991</v>
          </cell>
        </row>
        <row r="13">
          <cell r="B13">
            <v>0</v>
          </cell>
          <cell r="C13">
            <v>0</v>
          </cell>
        </row>
        <row r="14">
          <cell r="B14">
            <v>18088471.530000001</v>
          </cell>
          <cell r="C14">
            <v>23912443.510000002</v>
          </cell>
        </row>
        <row r="15">
          <cell r="B15">
            <v>5592271.3000000007</v>
          </cell>
          <cell r="C15">
            <v>5187269.4000000004</v>
          </cell>
        </row>
        <row r="16">
          <cell r="B16">
            <v>750793.09</v>
          </cell>
          <cell r="C16">
            <v>504249.85</v>
          </cell>
        </row>
      </sheetData>
      <sheetData sheetId="1"/>
      <sheetData sheetId="2">
        <row r="4">
          <cell r="B4">
            <v>24351818.030000001</v>
          </cell>
          <cell r="C4">
            <v>38750458.469999999</v>
          </cell>
        </row>
        <row r="5">
          <cell r="B5">
            <v>2112.5</v>
          </cell>
          <cell r="C5">
            <v>14861.1</v>
          </cell>
        </row>
        <row r="6">
          <cell r="B6">
            <v>469003</v>
          </cell>
          <cell r="C6">
            <v>340371.54</v>
          </cell>
        </row>
        <row r="7">
          <cell r="B7">
            <v>13147530.42</v>
          </cell>
          <cell r="C7">
            <v>13978335.199999999</v>
          </cell>
        </row>
        <row r="8">
          <cell r="B8">
            <v>2370.56</v>
          </cell>
          <cell r="C8">
            <v>0</v>
          </cell>
        </row>
        <row r="9">
          <cell r="B9">
            <v>545635.17000000004</v>
          </cell>
          <cell r="C9">
            <v>696699.8</v>
          </cell>
        </row>
        <row r="10">
          <cell r="B10">
            <v>40941.230000000003</v>
          </cell>
          <cell r="C10">
            <v>93802.58</v>
          </cell>
        </row>
        <row r="11">
          <cell r="B11">
            <v>0</v>
          </cell>
          <cell r="C11">
            <v>0</v>
          </cell>
        </row>
        <row r="12">
          <cell r="B12">
            <v>3831.73</v>
          </cell>
          <cell r="C12">
            <v>7255.72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98166.06</v>
          </cell>
          <cell r="C4">
            <v>141373.1</v>
          </cell>
        </row>
        <row r="5">
          <cell r="B5">
            <v>942112.25</v>
          </cell>
          <cell r="C5">
            <v>225962.81</v>
          </cell>
        </row>
        <row r="6">
          <cell r="B6">
            <v>0</v>
          </cell>
          <cell r="C6">
            <v>77.010000000000005</v>
          </cell>
        </row>
        <row r="7">
          <cell r="B7">
            <v>2212773.0299999998</v>
          </cell>
          <cell r="C7">
            <v>1705908.76</v>
          </cell>
        </row>
        <row r="8">
          <cell r="B8">
            <v>0</v>
          </cell>
          <cell r="C8">
            <v>66.959999999999994</v>
          </cell>
        </row>
        <row r="9">
          <cell r="B9">
            <v>140093.68</v>
          </cell>
          <cell r="C9">
            <v>25.46</v>
          </cell>
        </row>
        <row r="10">
          <cell r="B10">
            <v>631220.39</v>
          </cell>
          <cell r="C10">
            <v>317429.53999999998</v>
          </cell>
        </row>
        <row r="11">
          <cell r="B11">
            <v>517616.29</v>
          </cell>
          <cell r="C11">
            <v>1176103.05</v>
          </cell>
        </row>
        <row r="12">
          <cell r="B12">
            <v>747634.16</v>
          </cell>
          <cell r="C12">
            <v>412596.81</v>
          </cell>
        </row>
        <row r="13">
          <cell r="B13">
            <v>0</v>
          </cell>
          <cell r="C13">
            <v>0</v>
          </cell>
        </row>
        <row r="14">
          <cell r="B14">
            <v>3045589.76</v>
          </cell>
          <cell r="C14">
            <v>1303101.01</v>
          </cell>
        </row>
        <row r="15">
          <cell r="B15">
            <v>0</v>
          </cell>
          <cell r="C15">
            <v>0</v>
          </cell>
        </row>
        <row r="16">
          <cell r="B16">
            <v>10971.27</v>
          </cell>
          <cell r="C16">
            <v>260050.19</v>
          </cell>
        </row>
      </sheetData>
      <sheetData sheetId="5"/>
      <sheetData sheetId="6">
        <row r="3">
          <cell r="B3">
            <v>41168557.310000002</v>
          </cell>
          <cell r="C3">
            <v>37698672.549999997</v>
          </cell>
        </row>
        <row r="4">
          <cell r="B4">
            <v>12362500.779999999</v>
          </cell>
          <cell r="C4">
            <v>16550266.41</v>
          </cell>
        </row>
        <row r="5">
          <cell r="B5">
            <v>2310061.14</v>
          </cell>
          <cell r="C5">
            <v>2527878.36</v>
          </cell>
        </row>
        <row r="6">
          <cell r="B6">
            <v>3531640.61</v>
          </cell>
          <cell r="C6">
            <v>4600913.2699999996</v>
          </cell>
        </row>
        <row r="7">
          <cell r="B7">
            <v>2184628.37</v>
          </cell>
          <cell r="C7">
            <v>3020552.88</v>
          </cell>
        </row>
        <row r="8">
          <cell r="B8">
            <v>1255990.27</v>
          </cell>
          <cell r="C8">
            <v>1523150.94</v>
          </cell>
        </row>
        <row r="9">
          <cell r="B9">
            <v>11181812.439999999</v>
          </cell>
          <cell r="C9">
            <v>12864156.470000001</v>
          </cell>
        </row>
        <row r="10">
          <cell r="B10">
            <v>2938561.36</v>
          </cell>
          <cell r="C10">
            <v>4729292.84</v>
          </cell>
        </row>
        <row r="11">
          <cell r="B11">
            <v>1726546.19</v>
          </cell>
          <cell r="C11">
            <v>743474.27</v>
          </cell>
        </row>
        <row r="12">
          <cell r="B12">
            <v>22640122.129999999</v>
          </cell>
          <cell r="C12">
            <v>19804040.969999999</v>
          </cell>
        </row>
        <row r="13">
          <cell r="B13">
            <v>16182056.630000001</v>
          </cell>
          <cell r="C13">
            <v>12813645.720000001</v>
          </cell>
        </row>
        <row r="14">
          <cell r="B14">
            <v>13823695.83</v>
          </cell>
          <cell r="C14">
            <v>15859958.220000001</v>
          </cell>
        </row>
      </sheetData>
      <sheetData sheetId="7"/>
      <sheetData sheetId="8">
        <row r="3">
          <cell r="B3">
            <v>19916053.519000001</v>
          </cell>
          <cell r="C3">
            <v>21121372.232999999</v>
          </cell>
        </row>
        <row r="4">
          <cell r="B4">
            <v>2986750.8840000001</v>
          </cell>
          <cell r="C4">
            <v>8210197.6409999998</v>
          </cell>
        </row>
        <row r="5">
          <cell r="B5">
            <v>4191776.085</v>
          </cell>
          <cell r="C5">
            <v>12604782.204</v>
          </cell>
        </row>
        <row r="6">
          <cell r="B6">
            <v>5490848.9349999996</v>
          </cell>
          <cell r="C6">
            <v>7513364.4560000002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233874.24</v>
          </cell>
          <cell r="C9">
            <v>658974.28</v>
          </cell>
        </row>
        <row r="10">
          <cell r="B10">
            <v>4763612.6519999998</v>
          </cell>
          <cell r="C10">
            <v>2812682.5550000002</v>
          </cell>
        </row>
        <row r="11">
          <cell r="B11">
            <v>605.25</v>
          </cell>
          <cell r="C11">
            <v>38019.79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62320.01</v>
          </cell>
        </row>
        <row r="14">
          <cell r="B14">
            <v>979721.076</v>
          </cell>
          <cell r="C14">
            <v>860071.24</v>
          </cell>
        </row>
      </sheetData>
      <sheetData sheetId="9"/>
      <sheetData sheetId="10">
        <row r="3">
          <cell r="B3">
            <v>4940060.5</v>
          </cell>
          <cell r="C3">
            <v>3421604.25</v>
          </cell>
        </row>
        <row r="4">
          <cell r="B4">
            <v>48127.46</v>
          </cell>
          <cell r="C4">
            <v>141018.29999999999</v>
          </cell>
        </row>
        <row r="5">
          <cell r="B5">
            <v>53019.9</v>
          </cell>
          <cell r="C5">
            <v>99395.88</v>
          </cell>
        </row>
        <row r="6">
          <cell r="B6">
            <v>111599.63</v>
          </cell>
          <cell r="C6">
            <v>83743.69</v>
          </cell>
        </row>
        <row r="7">
          <cell r="B7">
            <v>0</v>
          </cell>
          <cell r="C7">
            <v>5523.91</v>
          </cell>
        </row>
        <row r="8">
          <cell r="B8">
            <v>0</v>
          </cell>
          <cell r="C8">
            <v>0</v>
          </cell>
        </row>
        <row r="9">
          <cell r="B9">
            <v>180839.53</v>
          </cell>
          <cell r="C9">
            <v>217774.49</v>
          </cell>
        </row>
        <row r="10">
          <cell r="B10">
            <v>435173.44</v>
          </cell>
          <cell r="C10">
            <v>233413.01</v>
          </cell>
        </row>
        <row r="11">
          <cell r="B11">
            <v>241696.5</v>
          </cell>
          <cell r="C11">
            <v>11838.08</v>
          </cell>
        </row>
        <row r="12">
          <cell r="B12">
            <v>0</v>
          </cell>
          <cell r="C12">
            <v>0</v>
          </cell>
        </row>
        <row r="13">
          <cell r="B13">
            <v>1005170.39</v>
          </cell>
          <cell r="C13">
            <v>776415.37</v>
          </cell>
        </row>
        <row r="14">
          <cell r="B14">
            <v>1330489.54</v>
          </cell>
          <cell r="C14">
            <v>551967.72</v>
          </cell>
        </row>
      </sheetData>
      <sheetData sheetId="11"/>
      <sheetData sheetId="12">
        <row r="2">
          <cell r="B2">
            <v>175742.52</v>
          </cell>
          <cell r="C2">
            <v>440147.93</v>
          </cell>
        </row>
        <row r="3">
          <cell r="B3">
            <v>1428029.71</v>
          </cell>
          <cell r="C3">
            <v>826134.31</v>
          </cell>
        </row>
        <row r="4">
          <cell r="B4">
            <v>0</v>
          </cell>
          <cell r="C4">
            <v>126.7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622037.85</v>
          </cell>
          <cell r="C7">
            <v>415286.72</v>
          </cell>
        </row>
        <row r="8">
          <cell r="B8">
            <v>388668.21</v>
          </cell>
          <cell r="C8">
            <v>2387446.48</v>
          </cell>
        </row>
        <row r="9">
          <cell r="B9">
            <v>0</v>
          </cell>
          <cell r="C9">
            <v>446322.17</v>
          </cell>
        </row>
        <row r="10">
          <cell r="B10">
            <v>225987.9</v>
          </cell>
          <cell r="C10">
            <v>213522.78</v>
          </cell>
        </row>
        <row r="11">
          <cell r="B11">
            <v>0</v>
          </cell>
          <cell r="C11">
            <v>0</v>
          </cell>
        </row>
        <row r="12">
          <cell r="B12">
            <v>97930.46</v>
          </cell>
          <cell r="C12">
            <v>0</v>
          </cell>
        </row>
        <row r="13">
          <cell r="B13">
            <v>164.71</v>
          </cell>
          <cell r="C13">
            <v>305.75</v>
          </cell>
        </row>
        <row r="14">
          <cell r="B14">
            <v>0</v>
          </cell>
          <cell r="C14">
            <v>0</v>
          </cell>
        </row>
      </sheetData>
      <sheetData sheetId="13"/>
      <sheetData sheetId="14">
        <row r="2">
          <cell r="B2">
            <v>4741645.1220000004</v>
          </cell>
          <cell r="C2">
            <v>2715454.8149999999</v>
          </cell>
        </row>
        <row r="3">
          <cell r="B3">
            <v>0</v>
          </cell>
          <cell r="C3">
            <v>20.18</v>
          </cell>
        </row>
        <row r="4">
          <cell r="B4">
            <v>0</v>
          </cell>
          <cell r="C4">
            <v>59919.75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21967.53</v>
          </cell>
          <cell r="C7">
            <v>0</v>
          </cell>
        </row>
        <row r="8">
          <cell r="B8">
            <v>0</v>
          </cell>
          <cell r="C8">
            <v>37287.81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30827.4</v>
          </cell>
        </row>
        <row r="3">
          <cell r="B3">
            <v>0</v>
          </cell>
          <cell r="C3">
            <v>3648.07</v>
          </cell>
        </row>
        <row r="4">
          <cell r="B4">
            <v>0</v>
          </cell>
          <cell r="C4">
            <v>0</v>
          </cell>
        </row>
        <row r="5">
          <cell r="B5">
            <v>47868.49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387103.2</v>
          </cell>
          <cell r="C8">
            <v>192885.04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201.75</v>
          </cell>
          <cell r="C14">
            <v>6052.5</v>
          </cell>
        </row>
      </sheetData>
      <sheetData sheetId="17"/>
      <sheetData sheetId="18">
        <row r="3">
          <cell r="B3">
            <v>0</v>
          </cell>
          <cell r="C3">
            <v>4010</v>
          </cell>
        </row>
        <row r="4">
          <cell r="B4">
            <v>385771.19</v>
          </cell>
          <cell r="C4">
            <v>402585.9</v>
          </cell>
        </row>
        <row r="5">
          <cell r="B5">
            <v>249740.28</v>
          </cell>
          <cell r="C5">
            <v>1315.35</v>
          </cell>
        </row>
        <row r="6">
          <cell r="B6">
            <v>0</v>
          </cell>
          <cell r="C6">
            <v>132271.34</v>
          </cell>
        </row>
        <row r="7">
          <cell r="B7">
            <v>144363.5</v>
          </cell>
          <cell r="C7">
            <v>353948.13</v>
          </cell>
        </row>
        <row r="8">
          <cell r="B8">
            <v>0</v>
          </cell>
          <cell r="C8">
            <v>0</v>
          </cell>
        </row>
        <row r="9">
          <cell r="B9">
            <v>457497.5</v>
          </cell>
          <cell r="C9">
            <v>2200691.17</v>
          </cell>
        </row>
        <row r="10">
          <cell r="B10">
            <v>127102.5</v>
          </cell>
          <cell r="C10">
            <v>67788</v>
          </cell>
        </row>
        <row r="11">
          <cell r="B11">
            <v>130390.22</v>
          </cell>
          <cell r="C11">
            <v>265279</v>
          </cell>
        </row>
        <row r="12">
          <cell r="B12">
            <v>0</v>
          </cell>
          <cell r="C12">
            <v>0</v>
          </cell>
        </row>
        <row r="13">
          <cell r="B13">
            <v>14293.58</v>
          </cell>
          <cell r="C13">
            <v>396.03</v>
          </cell>
        </row>
        <row r="14">
          <cell r="B14">
            <v>1429402.59</v>
          </cell>
          <cell r="C14">
            <v>1301007.92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34565.440000000002</v>
          </cell>
        </row>
        <row r="4">
          <cell r="B4">
            <v>97163.27</v>
          </cell>
          <cell r="C4">
            <v>138718.98000000001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1185923.55</v>
          </cell>
          <cell r="C7">
            <v>463413.23</v>
          </cell>
        </row>
        <row r="8">
          <cell r="B8">
            <v>0</v>
          </cell>
          <cell r="C8">
            <v>0</v>
          </cell>
        </row>
        <row r="9">
          <cell r="B9">
            <v>2061986.696</v>
          </cell>
          <cell r="C9">
            <v>1510487.098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2742.55</v>
          </cell>
        </row>
        <row r="12">
          <cell r="B12">
            <v>0</v>
          </cell>
          <cell r="C12">
            <v>0</v>
          </cell>
        </row>
        <row r="13">
          <cell r="B13">
            <v>427108.61</v>
          </cell>
          <cell r="C13">
            <v>0</v>
          </cell>
        </row>
        <row r="14">
          <cell r="B14">
            <v>991430.52500000002</v>
          </cell>
          <cell r="C14">
            <v>662755.25699999998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739.41</v>
          </cell>
        </row>
        <row r="5">
          <cell r="B5">
            <v>15840</v>
          </cell>
          <cell r="C5">
            <v>0</v>
          </cell>
        </row>
        <row r="6">
          <cell r="B6">
            <v>0</v>
          </cell>
          <cell r="C6">
            <v>6052.5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419131.69</v>
          </cell>
          <cell r="C9">
            <v>226621.1</v>
          </cell>
        </row>
        <row r="10">
          <cell r="B10">
            <v>201.75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15847185.15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by SITC 2013"/>
      <sheetName val="Import by SITC 2012"/>
      <sheetName val="Exports by SITC 2013"/>
      <sheetName val="Exports by SITC 2012"/>
      <sheetName val="Re-Exports by SITC 2013"/>
      <sheetName val="Re-Exports by SITC 2012"/>
      <sheetName val="Imports by COO 2013"/>
      <sheetName val="Imports by COO 2012"/>
      <sheetName val="Exports by COO 2013"/>
      <sheetName val="Exports by COO 2012"/>
      <sheetName val="Re-Exports by COO 2013"/>
      <sheetName val="Re-Exports by COO 2012"/>
      <sheetName val="Imports by Caricom SITC 2013"/>
      <sheetName val="Imports by Caricom SITC 2012"/>
      <sheetName val="Exports by Caricom SITC 2013"/>
      <sheetName val="Exports by Caricom SITC 2012"/>
      <sheetName val="Re-Exports by Caricom SITC 2013"/>
      <sheetName val="Re-Exports by Caricom SITC 2012"/>
      <sheetName val="Caricom Imports by COO 13"/>
      <sheetName val="Caricom imports COO 12"/>
      <sheetName val="CARICOM exports by COO 13"/>
      <sheetName val="CARICOM exports by COO 12"/>
      <sheetName val="CARICOM re-exports by COO 13"/>
      <sheetName val="CARICOM re-exports by COO 12"/>
      <sheetName val="Import by BEC 2013"/>
      <sheetName val="Import by BEC 2012"/>
      <sheetName val="Import by BEC 2011"/>
      <sheetName val="Exports 2013"/>
      <sheetName val="Exports 2012"/>
      <sheetName val="DirectionTrade Selected COO 13"/>
      <sheetName val="DirectionTrade Selected COO 12"/>
      <sheetName val="Transhipments 2013"/>
      <sheetName val="Direction After June"/>
    </sheetNames>
    <sheetDataSet>
      <sheetData sheetId="0">
        <row r="4">
          <cell r="B4">
            <v>15069833.23</v>
          </cell>
          <cell r="C4">
            <v>16289663.859999999</v>
          </cell>
        </row>
        <row r="5">
          <cell r="B5">
            <v>3656652.07</v>
          </cell>
          <cell r="C5">
            <v>3571164.77</v>
          </cell>
        </row>
        <row r="6">
          <cell r="B6">
            <v>1257865.3</v>
          </cell>
          <cell r="C6">
            <v>1073473.07</v>
          </cell>
        </row>
        <row r="7">
          <cell r="B7">
            <v>23498478.960000001</v>
          </cell>
          <cell r="C7">
            <v>25257604.609999999</v>
          </cell>
        </row>
        <row r="8">
          <cell r="B8">
            <v>925071.84</v>
          </cell>
          <cell r="C8">
            <v>1226154.71</v>
          </cell>
        </row>
        <row r="9">
          <cell r="B9">
            <v>11743515.619999999</v>
          </cell>
          <cell r="C9">
            <v>9982867.1699999999</v>
          </cell>
        </row>
        <row r="10">
          <cell r="B10">
            <v>16357746.99</v>
          </cell>
          <cell r="C10">
            <v>15967939.43</v>
          </cell>
        </row>
        <row r="11">
          <cell r="B11">
            <v>23116928.48</v>
          </cell>
          <cell r="C11">
            <v>20549127.789999999</v>
          </cell>
        </row>
        <row r="12">
          <cell r="B12">
            <v>8552029.1999999993</v>
          </cell>
          <cell r="C12">
            <v>8385669.4400000004</v>
          </cell>
        </row>
        <row r="13">
          <cell r="B13">
            <v>0</v>
          </cell>
          <cell r="C13">
            <v>0</v>
          </cell>
        </row>
        <row r="14">
          <cell r="B14">
            <v>29430629.600000001</v>
          </cell>
          <cell r="C14">
            <v>25318899.66</v>
          </cell>
        </row>
        <row r="15">
          <cell r="B15">
            <v>6835056.1100000003</v>
          </cell>
          <cell r="C15">
            <v>5791549.3700000001</v>
          </cell>
        </row>
        <row r="16">
          <cell r="B16">
            <v>1226338.6499999999</v>
          </cell>
          <cell r="C16">
            <v>258179.81</v>
          </cell>
        </row>
      </sheetData>
      <sheetData sheetId="1"/>
      <sheetData sheetId="2">
        <row r="4">
          <cell r="B4">
            <v>31238471.206</v>
          </cell>
          <cell r="C4">
            <v>47332954.773999996</v>
          </cell>
        </row>
        <row r="5">
          <cell r="B5">
            <v>48505.35</v>
          </cell>
          <cell r="C5">
            <v>27108.2</v>
          </cell>
        </row>
        <row r="6">
          <cell r="B6">
            <v>337423.45</v>
          </cell>
          <cell r="C6">
            <v>138113.57</v>
          </cell>
        </row>
        <row r="7">
          <cell r="B7">
            <v>14669245.640000001</v>
          </cell>
          <cell r="C7">
            <v>15345157.779999999</v>
          </cell>
        </row>
        <row r="8">
          <cell r="B8">
            <v>0</v>
          </cell>
          <cell r="C8">
            <v>0</v>
          </cell>
        </row>
        <row r="9">
          <cell r="B9">
            <v>749804.25</v>
          </cell>
          <cell r="C9">
            <v>1160793.3500000001</v>
          </cell>
        </row>
        <row r="10">
          <cell r="B10">
            <v>90216.2</v>
          </cell>
          <cell r="C10">
            <v>97931.75</v>
          </cell>
        </row>
        <row r="11">
          <cell r="B11">
            <v>0</v>
          </cell>
          <cell r="C11">
            <v>0</v>
          </cell>
        </row>
        <row r="12">
          <cell r="B12">
            <v>8682.19</v>
          </cell>
          <cell r="C12">
            <v>3538.61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0</v>
          </cell>
          <cell r="C4">
            <v>131629.76999999999</v>
          </cell>
        </row>
        <row r="5">
          <cell r="B5">
            <v>801221.56</v>
          </cell>
          <cell r="C5">
            <v>151116.72</v>
          </cell>
        </row>
        <row r="6">
          <cell r="B6">
            <v>184298.93</v>
          </cell>
          <cell r="C6">
            <v>125589.37</v>
          </cell>
        </row>
        <row r="7">
          <cell r="B7">
            <v>2170892.66</v>
          </cell>
          <cell r="C7">
            <v>1796376.39</v>
          </cell>
        </row>
        <row r="8">
          <cell r="B8">
            <v>0</v>
          </cell>
          <cell r="C8">
            <v>0</v>
          </cell>
        </row>
        <row r="9">
          <cell r="B9">
            <v>78525.94</v>
          </cell>
          <cell r="C9">
            <v>308182.94</v>
          </cell>
        </row>
        <row r="10">
          <cell r="B10">
            <v>226951.7</v>
          </cell>
          <cell r="C10">
            <v>1378148.44</v>
          </cell>
        </row>
        <row r="11">
          <cell r="B11">
            <v>7809066.0300000003</v>
          </cell>
          <cell r="C11">
            <v>1490019.79</v>
          </cell>
        </row>
        <row r="12">
          <cell r="B12">
            <v>180046.62</v>
          </cell>
          <cell r="C12">
            <v>758060.11</v>
          </cell>
        </row>
        <row r="13">
          <cell r="B13">
            <v>0</v>
          </cell>
          <cell r="C13">
            <v>0</v>
          </cell>
        </row>
        <row r="14">
          <cell r="B14">
            <v>9716377.0500000007</v>
          </cell>
          <cell r="C14">
            <v>6912604.6900000004</v>
          </cell>
        </row>
        <row r="15">
          <cell r="B15">
            <v>0</v>
          </cell>
          <cell r="C15">
            <v>0</v>
          </cell>
        </row>
        <row r="16">
          <cell r="B16">
            <v>58414.99</v>
          </cell>
          <cell r="C16">
            <v>77385.25</v>
          </cell>
        </row>
      </sheetData>
      <sheetData sheetId="5"/>
      <sheetData sheetId="6">
        <row r="3">
          <cell r="B3">
            <v>42140483.159999996</v>
          </cell>
          <cell r="C3">
            <v>40418839.770000003</v>
          </cell>
        </row>
        <row r="4">
          <cell r="B4">
            <v>16513173.92</v>
          </cell>
          <cell r="C4">
            <v>13073313.6</v>
          </cell>
        </row>
        <row r="5">
          <cell r="B5">
            <v>2397467.5499999998</v>
          </cell>
          <cell r="C5">
            <v>1445403.76</v>
          </cell>
        </row>
        <row r="6">
          <cell r="B6">
            <v>4371149.28</v>
          </cell>
          <cell r="C6">
            <v>4847467.01</v>
          </cell>
        </row>
        <row r="7">
          <cell r="B7">
            <v>2288286.88</v>
          </cell>
          <cell r="C7">
            <v>3603068.81</v>
          </cell>
        </row>
        <row r="8">
          <cell r="B8">
            <v>2880930.22</v>
          </cell>
          <cell r="C8">
            <v>2123095.79</v>
          </cell>
        </row>
        <row r="9">
          <cell r="B9">
            <v>11991547.57</v>
          </cell>
          <cell r="C9">
            <v>13741021.58</v>
          </cell>
        </row>
        <row r="10">
          <cell r="B10">
            <v>2875200.8</v>
          </cell>
          <cell r="C10">
            <v>4884251.62</v>
          </cell>
        </row>
        <row r="11">
          <cell r="B11">
            <v>1399844.25</v>
          </cell>
          <cell r="C11">
            <v>552897.89</v>
          </cell>
        </row>
        <row r="12">
          <cell r="B12">
            <v>19589743.48</v>
          </cell>
          <cell r="C12">
            <v>21904578.379999999</v>
          </cell>
        </row>
        <row r="13">
          <cell r="B13">
            <v>17804786.640000001</v>
          </cell>
          <cell r="C13">
            <v>14424261.99</v>
          </cell>
        </row>
        <row r="14">
          <cell r="B14">
            <v>17417532.300000001</v>
          </cell>
          <cell r="C14">
            <v>12654093.49</v>
          </cell>
        </row>
      </sheetData>
      <sheetData sheetId="7"/>
      <sheetData sheetId="8">
        <row r="3">
          <cell r="B3">
            <v>22415141.802999999</v>
          </cell>
          <cell r="C3">
            <v>26338768.377</v>
          </cell>
        </row>
        <row r="4">
          <cell r="B4">
            <v>747955.16099999996</v>
          </cell>
          <cell r="C4">
            <v>2136208.656</v>
          </cell>
        </row>
        <row r="5">
          <cell r="B5">
            <v>7556458.5250000004</v>
          </cell>
          <cell r="C5">
            <v>21379532.600000001</v>
          </cell>
        </row>
        <row r="6">
          <cell r="B6">
            <v>5611469.0930000003</v>
          </cell>
          <cell r="C6">
            <v>7292218.4400000004</v>
          </cell>
        </row>
        <row r="7">
          <cell r="B7">
            <v>5573.16</v>
          </cell>
          <cell r="C7">
            <v>0</v>
          </cell>
        </row>
        <row r="8">
          <cell r="B8">
            <v>2869.71</v>
          </cell>
          <cell r="C8">
            <v>0</v>
          </cell>
        </row>
        <row r="9">
          <cell r="B9">
            <v>540657.82999999996</v>
          </cell>
          <cell r="C9">
            <v>742256.37</v>
          </cell>
        </row>
        <row r="10">
          <cell r="B10">
            <v>7820789.9939999999</v>
          </cell>
          <cell r="C10">
            <v>5027110.1909999996</v>
          </cell>
        </row>
        <row r="11">
          <cell r="B11">
            <v>56881.89</v>
          </cell>
          <cell r="C11">
            <v>33761.919999999998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35436.639999999999</v>
          </cell>
        </row>
        <row r="14">
          <cell r="B14">
            <v>2384551.12</v>
          </cell>
          <cell r="C14">
            <v>1120304.8400000001</v>
          </cell>
        </row>
      </sheetData>
      <sheetData sheetId="9"/>
      <sheetData sheetId="10">
        <row r="3">
          <cell r="B3">
            <v>11540879.640000001</v>
          </cell>
          <cell r="C3">
            <v>5035480.72</v>
          </cell>
        </row>
        <row r="4">
          <cell r="B4">
            <v>90827.82</v>
          </cell>
          <cell r="C4">
            <v>346941.13</v>
          </cell>
        </row>
        <row r="5">
          <cell r="B5">
            <v>175820.52</v>
          </cell>
          <cell r="C5">
            <v>288746.06</v>
          </cell>
        </row>
        <row r="6">
          <cell r="B6">
            <v>13275.82</v>
          </cell>
          <cell r="C6">
            <v>10336.44</v>
          </cell>
        </row>
        <row r="7">
          <cell r="B7">
            <v>436.79</v>
          </cell>
          <cell r="C7">
            <v>553951.56000000006</v>
          </cell>
        </row>
        <row r="8">
          <cell r="B8">
            <v>2017.5</v>
          </cell>
          <cell r="C8">
            <v>0</v>
          </cell>
        </row>
        <row r="9">
          <cell r="B9">
            <v>1356644.51</v>
          </cell>
          <cell r="C9">
            <v>686167.86</v>
          </cell>
        </row>
        <row r="10">
          <cell r="B10">
            <v>5732.92</v>
          </cell>
          <cell r="C10">
            <v>899896.68</v>
          </cell>
        </row>
        <row r="11">
          <cell r="B11">
            <v>98056.7</v>
          </cell>
          <cell r="C11">
            <v>20175</v>
          </cell>
        </row>
        <row r="12">
          <cell r="B12">
            <v>0</v>
          </cell>
          <cell r="C12">
            <v>0</v>
          </cell>
        </row>
        <row r="13">
          <cell r="B13">
            <v>3277166.25</v>
          </cell>
          <cell r="C13">
            <v>2952315.75</v>
          </cell>
        </row>
        <row r="14">
          <cell r="B14">
            <v>4664937.01</v>
          </cell>
          <cell r="C14">
            <v>2335102.27</v>
          </cell>
        </row>
      </sheetData>
      <sheetData sheetId="11"/>
      <sheetData sheetId="12">
        <row r="2">
          <cell r="B2">
            <v>107715.27</v>
          </cell>
          <cell r="C2">
            <v>202105.14</v>
          </cell>
        </row>
        <row r="3">
          <cell r="B3">
            <v>1709107.72</v>
          </cell>
          <cell r="C3">
            <v>2048720.19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956.04</v>
          </cell>
          <cell r="C6">
            <v>0</v>
          </cell>
        </row>
        <row r="7">
          <cell r="B7">
            <v>384445.06</v>
          </cell>
          <cell r="C7">
            <v>464070.39</v>
          </cell>
        </row>
        <row r="8">
          <cell r="B8">
            <v>307657.3</v>
          </cell>
          <cell r="C8">
            <v>1572557.61</v>
          </cell>
        </row>
        <row r="9">
          <cell r="B9">
            <v>226117.57</v>
          </cell>
          <cell r="C9">
            <v>298156.48</v>
          </cell>
        </row>
        <row r="10">
          <cell r="B10">
            <v>88376.9</v>
          </cell>
          <cell r="C10">
            <v>189843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106702.55</v>
          </cell>
        </row>
        <row r="13">
          <cell r="B13">
            <v>50824.94</v>
          </cell>
          <cell r="C13">
            <v>0</v>
          </cell>
        </row>
        <row r="14">
          <cell r="B14">
            <v>0</v>
          </cell>
          <cell r="C14">
            <v>2096.2600000000002</v>
          </cell>
        </row>
      </sheetData>
      <sheetData sheetId="13"/>
      <sheetData sheetId="14">
        <row r="2">
          <cell r="B2">
            <v>7801001.3399999999</v>
          </cell>
          <cell r="C2">
            <v>4939265.9400000004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19788.650000000001</v>
          </cell>
          <cell r="C7">
            <v>0</v>
          </cell>
        </row>
        <row r="8">
          <cell r="B8">
            <v>0</v>
          </cell>
          <cell r="C8">
            <v>87844.25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5732.92</v>
          </cell>
          <cell r="C8">
            <v>878914.68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20982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7"/>
      <sheetData sheetId="18">
        <row r="3">
          <cell r="B3">
            <v>0</v>
          </cell>
          <cell r="C3">
            <v>0</v>
          </cell>
        </row>
        <row r="4">
          <cell r="B4">
            <v>151096.22</v>
          </cell>
          <cell r="C4">
            <v>158481.41</v>
          </cell>
        </row>
        <row r="5">
          <cell r="B5">
            <v>169714.11</v>
          </cell>
          <cell r="C5">
            <v>0</v>
          </cell>
        </row>
        <row r="6">
          <cell r="B6">
            <v>155</v>
          </cell>
          <cell r="C6">
            <v>0</v>
          </cell>
        </row>
        <row r="7">
          <cell r="B7">
            <v>52285.54</v>
          </cell>
          <cell r="C7">
            <v>100783.67</v>
          </cell>
        </row>
        <row r="8">
          <cell r="B8">
            <v>0</v>
          </cell>
          <cell r="C8">
            <v>25.18</v>
          </cell>
        </row>
        <row r="9">
          <cell r="B9">
            <v>553333.56999999995</v>
          </cell>
          <cell r="C9">
            <v>2127624.37</v>
          </cell>
        </row>
        <row r="10">
          <cell r="B10">
            <v>0</v>
          </cell>
          <cell r="C10">
            <v>0</v>
          </cell>
        </row>
        <row r="11">
          <cell r="B11">
            <v>267782.12</v>
          </cell>
          <cell r="C11">
            <v>385651.35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1680834.24</v>
          </cell>
          <cell r="C14">
            <v>2111685.64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0</v>
          </cell>
        </row>
        <row r="4">
          <cell r="B4">
            <v>95059.11</v>
          </cell>
          <cell r="C4">
            <v>418816.16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1056108.27</v>
          </cell>
          <cell r="C7">
            <v>1073072.95</v>
          </cell>
        </row>
        <row r="8">
          <cell r="B8">
            <v>0</v>
          </cell>
          <cell r="C8">
            <v>0</v>
          </cell>
        </row>
        <row r="9">
          <cell r="B9">
            <v>1051295.27</v>
          </cell>
          <cell r="C9">
            <v>2292707.25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180772.28</v>
          </cell>
          <cell r="C13">
            <v>0</v>
          </cell>
        </row>
        <row r="14">
          <cell r="B14">
            <v>5437555.0700000003</v>
          </cell>
          <cell r="C14">
            <v>1242513.83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878914.68</v>
          </cell>
        </row>
        <row r="10">
          <cell r="B10">
            <v>0</v>
          </cell>
          <cell r="C10">
            <v>0</v>
          </cell>
        </row>
        <row r="11">
          <cell r="B11">
            <v>5732.92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20982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13846470.16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workbookViewId="0">
      <selection activeCell="C9" sqref="C9"/>
    </sheetView>
  </sheetViews>
  <sheetFormatPr defaultRowHeight="14.4" x14ac:dyDescent="0.3"/>
  <cols>
    <col min="1" max="1" width="22.44140625" bestFit="1" customWidth="1"/>
    <col min="2" max="2" width="15.33203125" bestFit="1" customWidth="1"/>
    <col min="3" max="3" width="10.5546875" bestFit="1" customWidth="1"/>
    <col min="4" max="4" width="14.33203125" bestFit="1" customWidth="1"/>
    <col min="5" max="5" width="9.6640625" bestFit="1" customWidth="1"/>
    <col min="6" max="6" width="13.33203125" bestFit="1" customWidth="1"/>
    <col min="7" max="7" width="9.5546875" bestFit="1" customWidth="1"/>
    <col min="8" max="8" width="14.33203125" bestFit="1" customWidth="1"/>
    <col min="9" max="9" width="9.6640625" bestFit="1" customWidth="1"/>
    <col min="10" max="10" width="15" bestFit="1" customWidth="1"/>
    <col min="11" max="11" width="10.88671875" bestFit="1" customWidth="1"/>
    <col min="12" max="13" width="12.33203125" bestFit="1" customWidth="1"/>
  </cols>
  <sheetData>
    <row r="1" spans="1:15" x14ac:dyDescent="0.3">
      <c r="A1" s="220" t="s">
        <v>102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5" x14ac:dyDescent="0.3">
      <c r="A2" s="220" t="s">
        <v>103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5" x14ac:dyDescent="0.3">
      <c r="A3" s="220" t="s">
        <v>157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5" x14ac:dyDescent="0.3">
      <c r="A4" s="6"/>
      <c r="B4" s="6"/>
      <c r="C4" s="6"/>
      <c r="D4" s="6"/>
      <c r="E4" s="6"/>
      <c r="F4" s="6"/>
      <c r="G4" s="6"/>
      <c r="H4" s="6"/>
      <c r="I4" s="6"/>
      <c r="K4" s="12" t="s">
        <v>142</v>
      </c>
    </row>
    <row r="5" spans="1:15" x14ac:dyDescent="0.3">
      <c r="A5" s="221" t="s">
        <v>14</v>
      </c>
      <c r="B5" s="222" t="s">
        <v>62</v>
      </c>
      <c r="C5" s="223"/>
      <c r="D5" s="228" t="s">
        <v>61</v>
      </c>
      <c r="E5" s="229"/>
      <c r="F5" s="229"/>
      <c r="G5" s="229"/>
      <c r="H5" s="229"/>
      <c r="I5" s="229"/>
      <c r="J5" s="222" t="s">
        <v>63</v>
      </c>
      <c r="K5" s="223"/>
    </row>
    <row r="6" spans="1:15" x14ac:dyDescent="0.3">
      <c r="A6" s="221"/>
      <c r="B6" s="224"/>
      <c r="C6" s="225"/>
      <c r="D6" s="226" t="s">
        <v>16</v>
      </c>
      <c r="E6" s="227"/>
      <c r="F6" s="226" t="s">
        <v>17</v>
      </c>
      <c r="G6" s="227"/>
      <c r="H6" s="226" t="s">
        <v>18</v>
      </c>
      <c r="I6" s="232"/>
      <c r="J6" s="230"/>
      <c r="K6" s="231"/>
    </row>
    <row r="7" spans="1:15" x14ac:dyDescent="0.3">
      <c r="A7" s="80"/>
      <c r="B7" s="97">
        <v>45474</v>
      </c>
      <c r="C7" s="98">
        <v>45108</v>
      </c>
      <c r="D7" s="97">
        <v>45474</v>
      </c>
      <c r="E7" s="98">
        <v>45108</v>
      </c>
      <c r="F7" s="97">
        <v>45474</v>
      </c>
      <c r="G7" s="98">
        <v>45108</v>
      </c>
      <c r="H7" s="97">
        <v>45474</v>
      </c>
      <c r="I7" s="98">
        <v>45108</v>
      </c>
      <c r="J7" s="97">
        <v>45474</v>
      </c>
      <c r="K7" s="98">
        <v>45108</v>
      </c>
    </row>
    <row r="8" spans="1:15" x14ac:dyDescent="0.3">
      <c r="A8" s="72" t="s">
        <v>0</v>
      </c>
      <c r="B8" s="93">
        <v>28220.071969999997</v>
      </c>
      <c r="C8" s="101">
        <v>20556.522359999999</v>
      </c>
      <c r="D8" s="100">
        <v>60510.97135</v>
      </c>
      <c r="E8" s="39">
        <v>26629.833655000002</v>
      </c>
      <c r="F8" s="90">
        <v>42.695790000000002</v>
      </c>
      <c r="G8" s="39">
        <v>43.235349999999997</v>
      </c>
      <c r="H8" s="93">
        <v>60553.667139999998</v>
      </c>
      <c r="I8" s="39">
        <v>26673.069005000001</v>
      </c>
      <c r="J8" s="73">
        <v>32333.595170000001</v>
      </c>
      <c r="K8" s="74">
        <v>6116.5466450000022</v>
      </c>
      <c r="L8" s="3"/>
      <c r="M8" s="3"/>
      <c r="N8" s="3"/>
      <c r="O8" s="3"/>
    </row>
    <row r="9" spans="1:15" x14ac:dyDescent="0.3">
      <c r="A9" s="72" t="s">
        <v>1</v>
      </c>
      <c r="B9" s="93">
        <v>3464.5217699999998</v>
      </c>
      <c r="C9" s="101">
        <v>3548.1948900000002</v>
      </c>
      <c r="D9" s="100">
        <v>1169.5356100000001</v>
      </c>
      <c r="E9" s="39">
        <v>428.25346000000002</v>
      </c>
      <c r="F9" s="90">
        <v>0.12104999999999999</v>
      </c>
      <c r="G9" s="39">
        <v>0.01</v>
      </c>
      <c r="H9" s="93">
        <v>1169.6566600000001</v>
      </c>
      <c r="I9" s="39">
        <v>428.26346000000001</v>
      </c>
      <c r="J9" s="73">
        <v>-2294.8651099999997</v>
      </c>
      <c r="K9" s="74">
        <v>-3119.9314300000001</v>
      </c>
      <c r="L9" s="3"/>
      <c r="M9" s="3"/>
      <c r="N9" s="3"/>
      <c r="O9" s="3"/>
    </row>
    <row r="10" spans="1:15" x14ac:dyDescent="0.3">
      <c r="A10" s="72" t="s">
        <v>2</v>
      </c>
      <c r="B10" s="93">
        <v>2986.5477400000004</v>
      </c>
      <c r="C10" s="101">
        <v>3716.0185999999999</v>
      </c>
      <c r="D10" s="100">
        <v>327.11536000000001</v>
      </c>
      <c r="E10" s="39">
        <v>793.31170999999995</v>
      </c>
      <c r="F10" s="90">
        <v>84.858750000000001</v>
      </c>
      <c r="G10" s="39">
        <v>91.088750000000005</v>
      </c>
      <c r="H10" s="93">
        <v>411.97411</v>
      </c>
      <c r="I10" s="39">
        <v>884.40045999999995</v>
      </c>
      <c r="J10" s="73">
        <v>-2574.5736300000003</v>
      </c>
      <c r="K10" s="74">
        <v>-2831.61814</v>
      </c>
      <c r="L10" s="3"/>
      <c r="M10" s="3"/>
      <c r="N10" s="3"/>
      <c r="O10" s="3"/>
    </row>
    <row r="11" spans="1:15" x14ac:dyDescent="0.3">
      <c r="A11" s="72" t="s">
        <v>3</v>
      </c>
      <c r="B11" s="93">
        <v>44736.035358000001</v>
      </c>
      <c r="C11" s="101">
        <v>36812.896442000005</v>
      </c>
      <c r="D11" s="100">
        <v>0</v>
      </c>
      <c r="E11" s="39">
        <v>303.91917999999998</v>
      </c>
      <c r="F11" s="90">
        <v>3541.5367700000002</v>
      </c>
      <c r="G11" s="39">
        <v>2925.1064200000001</v>
      </c>
      <c r="H11" s="93">
        <v>3541.5367700000002</v>
      </c>
      <c r="I11" s="39">
        <v>3229.0255999999999</v>
      </c>
      <c r="J11" s="73">
        <v>-41194.498588000002</v>
      </c>
      <c r="K11" s="74">
        <v>-33583.870842000004</v>
      </c>
      <c r="L11" s="3"/>
      <c r="M11" s="3"/>
      <c r="N11" s="3"/>
      <c r="O11" s="3"/>
    </row>
    <row r="12" spans="1:15" x14ac:dyDescent="0.3">
      <c r="A12" s="72" t="s">
        <v>4</v>
      </c>
      <c r="B12" s="93">
        <v>3284.8250800000001</v>
      </c>
      <c r="C12" s="101">
        <v>3397.7665299999999</v>
      </c>
      <c r="D12" s="100">
        <v>724.80226000000005</v>
      </c>
      <c r="E12" s="39">
        <v>856.99212999999997</v>
      </c>
      <c r="F12" s="90">
        <v>0</v>
      </c>
      <c r="G12" s="39">
        <v>0</v>
      </c>
      <c r="H12" s="93">
        <v>724.80226000000005</v>
      </c>
      <c r="I12" s="39">
        <v>856.99212999999997</v>
      </c>
      <c r="J12" s="73">
        <v>-2560.0228200000001</v>
      </c>
      <c r="K12" s="74">
        <v>-2540.7743999999998</v>
      </c>
      <c r="L12" s="3"/>
      <c r="M12" s="3"/>
      <c r="N12" s="3"/>
      <c r="O12" s="3"/>
    </row>
    <row r="13" spans="1:15" x14ac:dyDescent="0.3">
      <c r="A13" s="72" t="s">
        <v>5</v>
      </c>
      <c r="B13" s="93">
        <v>21061.247190000002</v>
      </c>
      <c r="C13" s="101">
        <v>19492.40022</v>
      </c>
      <c r="D13" s="100">
        <v>85.709740000000011</v>
      </c>
      <c r="E13" s="39">
        <v>74.12191</v>
      </c>
      <c r="F13" s="90">
        <v>78.857740000000007</v>
      </c>
      <c r="G13" s="39">
        <v>29.575479999999999</v>
      </c>
      <c r="H13" s="93">
        <v>164.56748000000002</v>
      </c>
      <c r="I13" s="39">
        <v>103.69739</v>
      </c>
      <c r="J13" s="73">
        <v>-20896.67971</v>
      </c>
      <c r="K13" s="74">
        <v>-19388.702829999998</v>
      </c>
      <c r="L13" s="3"/>
      <c r="M13" s="3"/>
      <c r="N13" s="3"/>
      <c r="O13" s="3"/>
    </row>
    <row r="14" spans="1:15" x14ac:dyDescent="0.3">
      <c r="A14" s="72" t="s">
        <v>6</v>
      </c>
      <c r="B14" s="93">
        <v>32011.27851</v>
      </c>
      <c r="C14" s="101">
        <v>29624.024819999999</v>
      </c>
      <c r="D14" s="100">
        <v>275.23234000000002</v>
      </c>
      <c r="E14" s="39">
        <v>540.87486000000001</v>
      </c>
      <c r="F14" s="90">
        <v>152.61269000000001</v>
      </c>
      <c r="G14" s="39">
        <v>99.136939999999996</v>
      </c>
      <c r="H14" s="93">
        <v>427.84503000000007</v>
      </c>
      <c r="I14" s="39">
        <v>640.01179999999999</v>
      </c>
      <c r="J14" s="73">
        <v>-31583.43348</v>
      </c>
      <c r="K14" s="74">
        <v>-28984.013019999999</v>
      </c>
      <c r="L14" s="3"/>
      <c r="N14" s="3"/>
      <c r="O14" s="3"/>
    </row>
    <row r="15" spans="1:15" x14ac:dyDescent="0.3">
      <c r="A15" s="72" t="s">
        <v>7</v>
      </c>
      <c r="B15" s="93">
        <v>54178.627939999998</v>
      </c>
      <c r="C15" s="101">
        <v>51366.949119999997</v>
      </c>
      <c r="D15" s="100">
        <v>0</v>
      </c>
      <c r="E15" s="39">
        <v>0</v>
      </c>
      <c r="F15" s="90">
        <v>550.48964999999998</v>
      </c>
      <c r="G15" s="39">
        <v>1565.77342</v>
      </c>
      <c r="H15" s="93">
        <v>550.48964999999998</v>
      </c>
      <c r="I15" s="39">
        <v>1565.77342</v>
      </c>
      <c r="J15" s="73">
        <v>-53628.138289999995</v>
      </c>
      <c r="K15" s="74">
        <v>-49801.1757</v>
      </c>
      <c r="L15" s="3"/>
      <c r="M15" s="3"/>
      <c r="N15" s="3"/>
      <c r="O15" s="3"/>
    </row>
    <row r="16" spans="1:15" x14ac:dyDescent="0.3">
      <c r="A16" s="72" t="s">
        <v>8</v>
      </c>
      <c r="B16" s="93">
        <v>17478.734800000002</v>
      </c>
      <c r="C16" s="101">
        <v>17693.672989999999</v>
      </c>
      <c r="D16" s="100">
        <v>1.0975200000000001</v>
      </c>
      <c r="E16" s="39">
        <v>95.154289999999989</v>
      </c>
      <c r="F16" s="90">
        <v>85.341089999999994</v>
      </c>
      <c r="G16" s="39">
        <v>95.484049999999996</v>
      </c>
      <c r="H16" s="93">
        <v>86.438609999999997</v>
      </c>
      <c r="I16" s="39">
        <v>190.63833999999997</v>
      </c>
      <c r="J16" s="73">
        <v>-17392.296190000001</v>
      </c>
      <c r="K16" s="74">
        <v>-17503.034649999998</v>
      </c>
      <c r="L16" s="3"/>
      <c r="M16" s="3"/>
      <c r="N16" s="3"/>
      <c r="O16" s="3"/>
    </row>
    <row r="17" spans="1:15" x14ac:dyDescent="0.3">
      <c r="A17" s="72" t="s">
        <v>9</v>
      </c>
      <c r="B17" s="93">
        <v>8.8459999999999997E-2</v>
      </c>
      <c r="C17" s="101">
        <v>0</v>
      </c>
      <c r="D17" s="100">
        <v>0</v>
      </c>
      <c r="E17" s="39">
        <v>4.9000000000000004</v>
      </c>
      <c r="F17" s="90">
        <v>0</v>
      </c>
      <c r="G17" s="39">
        <v>0</v>
      </c>
      <c r="H17" s="93">
        <v>0</v>
      </c>
      <c r="I17" s="39">
        <v>4.9000000000000004</v>
      </c>
      <c r="J17" s="73">
        <v>-8.8459999999999997E-2</v>
      </c>
      <c r="K17" s="74">
        <v>4.9000000000000004</v>
      </c>
      <c r="L17" s="3"/>
      <c r="M17" s="3"/>
      <c r="N17" s="3"/>
      <c r="O17" s="3"/>
    </row>
    <row r="18" spans="1:15" x14ac:dyDescent="0.3">
      <c r="A18" s="72" t="s">
        <v>11</v>
      </c>
      <c r="B18" s="93">
        <v>25818.736960000002</v>
      </c>
      <c r="C18" s="101">
        <v>37090.780409999999</v>
      </c>
      <c r="D18" s="100">
        <v>0</v>
      </c>
      <c r="E18" s="39">
        <v>0</v>
      </c>
      <c r="F18" s="90">
        <v>2342.951</v>
      </c>
      <c r="G18" s="39">
        <v>2358.7096900000001</v>
      </c>
      <c r="H18" s="93">
        <v>2342.951</v>
      </c>
      <c r="I18" s="39">
        <v>2358.7096900000001</v>
      </c>
      <c r="J18" s="73" t="s">
        <v>151</v>
      </c>
      <c r="K18" s="74" t="s">
        <v>151</v>
      </c>
      <c r="L18" s="3"/>
      <c r="M18" s="3"/>
      <c r="N18" s="3"/>
      <c r="O18" s="3"/>
    </row>
    <row r="19" spans="1:15" x14ac:dyDescent="0.3">
      <c r="A19" s="72" t="s">
        <v>10</v>
      </c>
      <c r="B19" s="93">
        <v>3790.0722599999999</v>
      </c>
      <c r="C19" s="101">
        <v>3179.7135700000003</v>
      </c>
      <c r="D19" s="100">
        <v>0</v>
      </c>
      <c r="E19" s="39">
        <v>0</v>
      </c>
      <c r="F19" s="90">
        <v>0</v>
      </c>
      <c r="G19" s="39">
        <v>0</v>
      </c>
      <c r="H19" s="93">
        <v>0</v>
      </c>
      <c r="I19" s="39">
        <v>0</v>
      </c>
      <c r="J19" s="73">
        <v>-3790.0722599999999</v>
      </c>
      <c r="K19" s="74">
        <v>-3179.7135700000003</v>
      </c>
      <c r="L19" s="3"/>
      <c r="M19" s="3"/>
      <c r="N19" s="3"/>
      <c r="O19" s="3"/>
    </row>
    <row r="20" spans="1:15" x14ac:dyDescent="0.3">
      <c r="A20" s="72" t="s">
        <v>12</v>
      </c>
      <c r="B20" s="93">
        <v>212.55688000000001</v>
      </c>
      <c r="C20" s="101">
        <v>416.71442999999999</v>
      </c>
      <c r="D20" s="100">
        <v>0</v>
      </c>
      <c r="E20" s="39">
        <v>0</v>
      </c>
      <c r="F20" s="90">
        <v>243.16648000000001</v>
      </c>
      <c r="G20" s="39">
        <v>101.38726</v>
      </c>
      <c r="H20" s="93">
        <v>243.16648000000001</v>
      </c>
      <c r="I20" s="39">
        <v>101.38726</v>
      </c>
      <c r="J20" s="73">
        <v>30.6096</v>
      </c>
      <c r="K20" s="74">
        <v>-315.32717000000002</v>
      </c>
      <c r="L20" s="3"/>
      <c r="M20" s="3"/>
      <c r="N20" s="3"/>
      <c r="O20" s="3"/>
    </row>
    <row r="21" spans="1:15" x14ac:dyDescent="0.3">
      <c r="A21" s="79" t="s">
        <v>13</v>
      </c>
      <c r="B21" s="91">
        <v>237243.34491799999</v>
      </c>
      <c r="C21" s="75">
        <v>226895.65438199998</v>
      </c>
      <c r="D21" s="92">
        <v>63094.464180000003</v>
      </c>
      <c r="E21" s="75">
        <v>29727.361195000005</v>
      </c>
      <c r="F21" s="91">
        <v>7122.6310100000001</v>
      </c>
      <c r="G21" s="75">
        <v>7309.5073600000005</v>
      </c>
      <c r="H21" s="94">
        <v>70217.095189999993</v>
      </c>
      <c r="I21" s="75">
        <v>37036.868555000001</v>
      </c>
      <c r="J21" s="82">
        <v>-143550.46376799999</v>
      </c>
      <c r="K21" s="82">
        <v>-155126.715107</v>
      </c>
    </row>
    <row r="22" spans="1:15" x14ac:dyDescent="0.3">
      <c r="A22" s="1" t="s">
        <v>85</v>
      </c>
      <c r="B22" s="1"/>
      <c r="C22" s="1"/>
      <c r="D22" s="1"/>
    </row>
    <row r="23" spans="1:15" x14ac:dyDescent="0.3">
      <c r="A23" s="1" t="s">
        <v>86</v>
      </c>
      <c r="B23" s="1"/>
      <c r="C23" s="1"/>
      <c r="D23" s="1"/>
    </row>
    <row r="24" spans="1:15" x14ac:dyDescent="0.3">
      <c r="A24" s="1" t="s">
        <v>87</v>
      </c>
      <c r="B24" s="1"/>
      <c r="C24" s="1"/>
      <c r="D24" s="1"/>
    </row>
    <row r="25" spans="1:15" x14ac:dyDescent="0.3">
      <c r="A25" s="1"/>
      <c r="B25" s="1"/>
      <c r="C25" s="1"/>
      <c r="D25" s="1"/>
    </row>
    <row r="26" spans="1:15" x14ac:dyDescent="0.3">
      <c r="A26" s="113"/>
      <c r="B26" s="115"/>
    </row>
    <row r="27" spans="1:15" x14ac:dyDescent="0.3">
      <c r="A27" s="113"/>
      <c r="B27" s="114"/>
      <c r="E27" s="3"/>
      <c r="F27" s="3"/>
    </row>
    <row r="28" spans="1:15" x14ac:dyDescent="0.3">
      <c r="E28" s="3"/>
      <c r="F28" s="3"/>
    </row>
  </sheetData>
  <mergeCells count="10">
    <mergeCell ref="A1:K1"/>
    <mergeCell ref="A2:K2"/>
    <mergeCell ref="A3:K3"/>
    <mergeCell ref="A5:A6"/>
    <mergeCell ref="B5:C6"/>
    <mergeCell ref="D6:E6"/>
    <mergeCell ref="D5:I5"/>
    <mergeCell ref="F6:G6"/>
    <mergeCell ref="J5:K6"/>
    <mergeCell ref="H6:I6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6"/>
  <sheetViews>
    <sheetView workbookViewId="0">
      <selection activeCell="E38" sqref="E38"/>
    </sheetView>
  </sheetViews>
  <sheetFormatPr defaultRowHeight="14.4" x14ac:dyDescent="0.3"/>
  <cols>
    <col min="1" max="1" width="26.109375" customWidth="1"/>
    <col min="2" max="3" width="14.33203125" bestFit="1" customWidth="1"/>
    <col min="4" max="9" width="12.5546875" bestFit="1" customWidth="1"/>
    <col min="10" max="11" width="12.88671875" bestFit="1" customWidth="1"/>
  </cols>
  <sheetData>
    <row r="1" spans="1:11" x14ac:dyDescent="0.3">
      <c r="A1" s="220" t="s">
        <v>128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x14ac:dyDescent="0.3">
      <c r="A2" s="220" t="s">
        <v>103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1" x14ac:dyDescent="0.3">
      <c r="A3" s="220" t="s">
        <v>141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1" x14ac:dyDescent="0.3">
      <c r="A4" s="6"/>
      <c r="B4" s="6"/>
      <c r="C4" s="6"/>
      <c r="D4" s="6"/>
      <c r="E4" s="6"/>
      <c r="F4" s="6"/>
      <c r="G4" s="6"/>
      <c r="H4" s="6"/>
      <c r="K4" s="20" t="s">
        <v>65</v>
      </c>
    </row>
    <row r="5" spans="1:11" x14ac:dyDescent="0.3">
      <c r="A5" s="236" t="s">
        <v>14</v>
      </c>
      <c r="B5" s="222" t="s">
        <v>62</v>
      </c>
      <c r="C5" s="223"/>
      <c r="D5" s="221" t="s">
        <v>61</v>
      </c>
      <c r="E5" s="221"/>
      <c r="F5" s="221"/>
      <c r="G5" s="221"/>
      <c r="H5" s="221"/>
      <c r="I5" s="221"/>
      <c r="J5" s="222" t="s">
        <v>63</v>
      </c>
      <c r="K5" s="223"/>
    </row>
    <row r="6" spans="1:11" x14ac:dyDescent="0.3">
      <c r="A6" s="237"/>
      <c r="B6" s="230"/>
      <c r="C6" s="242"/>
      <c r="D6" s="221" t="s">
        <v>16</v>
      </c>
      <c r="E6" s="221"/>
      <c r="F6" s="221" t="s">
        <v>17</v>
      </c>
      <c r="G6" s="221"/>
      <c r="H6" s="232" t="s">
        <v>18</v>
      </c>
      <c r="I6" s="227"/>
      <c r="J6" s="230"/>
      <c r="K6" s="231"/>
    </row>
    <row r="7" spans="1:11" x14ac:dyDescent="0.3">
      <c r="A7" s="21"/>
      <c r="B7" s="8" t="s">
        <v>139</v>
      </c>
      <c r="C7" s="8" t="s">
        <v>139</v>
      </c>
      <c r="D7" s="22" t="s">
        <v>139</v>
      </c>
      <c r="E7" s="23" t="s">
        <v>139</v>
      </c>
      <c r="F7" s="8" t="s">
        <v>139</v>
      </c>
      <c r="G7" s="23" t="s">
        <v>139</v>
      </c>
      <c r="H7" s="8" t="s">
        <v>139</v>
      </c>
      <c r="I7" s="23" t="s">
        <v>139</v>
      </c>
      <c r="J7" s="8" t="s">
        <v>139</v>
      </c>
      <c r="K7" s="23" t="s">
        <v>139</v>
      </c>
    </row>
    <row r="8" spans="1:11" x14ac:dyDescent="0.3">
      <c r="A8" s="24"/>
      <c r="B8" s="25">
        <v>2014</v>
      </c>
      <c r="C8" s="26">
        <v>2013</v>
      </c>
      <c r="D8" s="25">
        <v>2014</v>
      </c>
      <c r="E8" s="27">
        <v>2013</v>
      </c>
      <c r="F8" s="26">
        <v>2014</v>
      </c>
      <c r="G8" s="27">
        <v>2013</v>
      </c>
      <c r="H8" s="26">
        <v>2014</v>
      </c>
      <c r="I8" s="27">
        <v>2013</v>
      </c>
      <c r="J8" s="26">
        <v>2014</v>
      </c>
      <c r="K8" s="27">
        <v>2013</v>
      </c>
    </row>
    <row r="9" spans="1:11" x14ac:dyDescent="0.3">
      <c r="A9" s="28" t="s">
        <v>0</v>
      </c>
      <c r="B9" s="40">
        <f>SUM('[1]Import by SITC 2014'!B4:C4)/1000</f>
        <v>29274.383439999998</v>
      </c>
      <c r="C9" s="54">
        <f>SUM('[2]Import by SITC 2013'!B4:C4)/1000</f>
        <v>31359.497090000001</v>
      </c>
      <c r="D9" s="40">
        <f>SUM('[1]Exports by SITC 2014'!B4:C4)/1000</f>
        <v>63102.2765</v>
      </c>
      <c r="E9" s="43">
        <f>SUM('[2]Exports by SITC 2013'!B4:C4)/1000</f>
        <v>78571.425979999985</v>
      </c>
      <c r="F9" s="55">
        <f>SUM('[1]Re-Exports by SITC 2014'!B4:C4)/1000</f>
        <v>239.53916000000001</v>
      </c>
      <c r="G9" s="43">
        <f>SUM('[2]Re-Exports by SITC 2013'!B4:C4)/1000</f>
        <v>131.62976999999998</v>
      </c>
      <c r="H9" s="55">
        <f>D9+F9</f>
        <v>63341.81566</v>
      </c>
      <c r="I9" s="43">
        <f>G9+E9</f>
        <v>78703.055749999985</v>
      </c>
      <c r="J9" s="42">
        <f>H9-B9</f>
        <v>34067.432220000002</v>
      </c>
      <c r="K9" s="43">
        <f>I9-C9</f>
        <v>47343.558659999981</v>
      </c>
    </row>
    <row r="10" spans="1:11" x14ac:dyDescent="0.3">
      <c r="A10" s="28" t="s">
        <v>1</v>
      </c>
      <c r="B10" s="40">
        <f>SUM('[1]Import by SITC 2014'!B5:C5)/1000</f>
        <v>6886.8480099999997</v>
      </c>
      <c r="C10" s="54">
        <f>SUM('[2]Import by SITC 2013'!B5:C5)/1000</f>
        <v>7227.8168399999995</v>
      </c>
      <c r="D10" s="40">
        <f>SUM('[1]Exports by SITC 2014'!B5:C5)/1000</f>
        <v>16.973599999999998</v>
      </c>
      <c r="E10" s="43">
        <f>SUM('[2]Exports by SITC 2013'!B5:C5)/1000</f>
        <v>75.613550000000004</v>
      </c>
      <c r="F10" s="55">
        <f>SUM('[1]Re-Exports by SITC 2014'!B5:C5)/1000</f>
        <v>1168.0750600000001</v>
      </c>
      <c r="G10" s="43">
        <f>SUM('[2]Re-Exports by SITC 2013'!B5:C5)/1000</f>
        <v>952.33828000000005</v>
      </c>
      <c r="H10" s="55">
        <f t="shared" ref="H10:H21" si="0">D10+F10</f>
        <v>1185.0486600000002</v>
      </c>
      <c r="I10" s="43">
        <f t="shared" ref="I10:I21" si="1">G10+E10</f>
        <v>1027.95183</v>
      </c>
      <c r="J10" s="44">
        <f t="shared" ref="J10:K21" si="2">H10-B10</f>
        <v>-5701.7993499999993</v>
      </c>
      <c r="K10" s="45">
        <f t="shared" si="2"/>
        <v>-6199.8650099999995</v>
      </c>
    </row>
    <row r="11" spans="1:11" x14ac:dyDescent="0.3">
      <c r="A11" s="28" t="s">
        <v>2</v>
      </c>
      <c r="B11" s="40">
        <f>SUM('[1]Import by SITC 2014'!B6:C6)/1000</f>
        <v>3303.5206699999999</v>
      </c>
      <c r="C11" s="54">
        <f>SUM('[2]Import by SITC 2013'!B6:C6)/1000</f>
        <v>2331.3383699999999</v>
      </c>
      <c r="D11" s="40">
        <f>SUM('[1]Exports by SITC 2014'!B6:C6)/1000</f>
        <v>809.37454000000002</v>
      </c>
      <c r="E11" s="43">
        <f>SUM('[2]Exports by SITC 2013'!B6:C6)/1000</f>
        <v>475.53702000000004</v>
      </c>
      <c r="F11" s="55">
        <f>SUM('[1]Re-Exports by SITC 2014'!B6:C6)/1000</f>
        <v>7.7010000000000009E-2</v>
      </c>
      <c r="G11" s="43">
        <f>SUM('[2]Re-Exports by SITC 2013'!B6:C6)/1000</f>
        <v>309.88830000000002</v>
      </c>
      <c r="H11" s="55">
        <f t="shared" si="0"/>
        <v>809.45155</v>
      </c>
      <c r="I11" s="43">
        <f t="shared" si="1"/>
        <v>785.42532000000006</v>
      </c>
      <c r="J11" s="44">
        <f t="shared" si="2"/>
        <v>-2494.0691200000001</v>
      </c>
      <c r="K11" s="45">
        <f t="shared" si="2"/>
        <v>-1545.9130499999999</v>
      </c>
    </row>
    <row r="12" spans="1:11" x14ac:dyDescent="0.3">
      <c r="A12" s="28" t="s">
        <v>3</v>
      </c>
      <c r="B12" s="40">
        <f>SUM('[1]Import by SITC 2014'!B7:C7)/1000</f>
        <v>49494.550159999999</v>
      </c>
      <c r="C12" s="54">
        <f>SUM('[2]Import by SITC 2013'!B7:C7)/1000</f>
        <v>48756.083570000003</v>
      </c>
      <c r="D12" s="40">
        <f>SUM('[1]Exports by SITC 2014'!B7:C7)/1000</f>
        <v>27125.865619999997</v>
      </c>
      <c r="E12" s="43">
        <f>SUM('[2]Exports by SITC 2013'!B7:C7)/1000</f>
        <v>30014.403420000002</v>
      </c>
      <c r="F12" s="55">
        <f>SUM('[1]Re-Exports by SITC 2014'!B7:C7)/1000</f>
        <v>3918.6817900000001</v>
      </c>
      <c r="G12" s="43">
        <f>SUM('[2]Re-Exports by SITC 2013'!B7:C7)/1000</f>
        <v>3967.2690499999999</v>
      </c>
      <c r="H12" s="55">
        <f t="shared" si="0"/>
        <v>31044.547409999996</v>
      </c>
      <c r="I12" s="43">
        <f t="shared" si="1"/>
        <v>33981.672470000005</v>
      </c>
      <c r="J12" s="44">
        <f t="shared" si="2"/>
        <v>-18450.002750000003</v>
      </c>
      <c r="K12" s="45">
        <f t="shared" si="2"/>
        <v>-14774.411099999998</v>
      </c>
    </row>
    <row r="13" spans="1:11" x14ac:dyDescent="0.3">
      <c r="A13" s="28" t="s">
        <v>4</v>
      </c>
      <c r="B13" s="40">
        <f>SUM('[1]Import by SITC 2014'!B8:C8)/1000</f>
        <v>2425.8977400000003</v>
      </c>
      <c r="C13" s="54">
        <f>SUM('[2]Import by SITC 2013'!B8:C8)/1000</f>
        <v>2151.2265499999999</v>
      </c>
      <c r="D13" s="40">
        <f>SUM('[1]Exports by SITC 2014'!B8:C8)/1000</f>
        <v>2.3705599999999998</v>
      </c>
      <c r="E13" s="43">
        <f>SUM('[2]Exports by SITC 2013'!B8:C8)/1000</f>
        <v>0</v>
      </c>
      <c r="F13" s="55">
        <f>SUM('[1]Re-Exports by SITC 2014'!B8:C8)/1000</f>
        <v>6.6959999999999992E-2</v>
      </c>
      <c r="G13" s="43">
        <f>SUM('[2]Re-Exports by SITC 2013'!B8:C8)/1000</f>
        <v>0</v>
      </c>
      <c r="H13" s="55">
        <f t="shared" si="0"/>
        <v>2.4375199999999997</v>
      </c>
      <c r="I13" s="43">
        <f t="shared" si="1"/>
        <v>0</v>
      </c>
      <c r="J13" s="44">
        <f t="shared" si="2"/>
        <v>-2423.4602200000004</v>
      </c>
      <c r="K13" s="45">
        <f t="shared" si="2"/>
        <v>-2151.2265499999999</v>
      </c>
    </row>
    <row r="14" spans="1:11" x14ac:dyDescent="0.3">
      <c r="A14" s="28" t="s">
        <v>5</v>
      </c>
      <c r="B14" s="40">
        <f>SUM('[1]Import by SITC 2014'!B9:C9)/1000</f>
        <v>20383.342980000001</v>
      </c>
      <c r="C14" s="54">
        <f>SUM('[2]Import by SITC 2013'!B9:C9)/1000</f>
        <v>21726.38279</v>
      </c>
      <c r="D14" s="40">
        <f>SUM('[1]Exports by SITC 2014'!B9:C9)/1000</f>
        <v>1242.3349700000001</v>
      </c>
      <c r="E14" s="43">
        <f>SUM('[2]Exports by SITC 2013'!B9:C9)/1000</f>
        <v>1910.5976000000001</v>
      </c>
      <c r="F14" s="55">
        <f>SUM('[1]Re-Exports by SITC 2014'!B9:C9)/1000</f>
        <v>140.11913999999999</v>
      </c>
      <c r="G14" s="43">
        <f>SUM('[2]Re-Exports by SITC 2013'!B9:C9)/1000</f>
        <v>386.70888000000002</v>
      </c>
      <c r="H14" s="55">
        <f t="shared" si="0"/>
        <v>1382.4541100000001</v>
      </c>
      <c r="I14" s="43">
        <f t="shared" si="1"/>
        <v>2297.3064800000002</v>
      </c>
      <c r="J14" s="44">
        <f t="shared" si="2"/>
        <v>-19000.888870000002</v>
      </c>
      <c r="K14" s="45">
        <f t="shared" si="2"/>
        <v>-19429.07631</v>
      </c>
    </row>
    <row r="15" spans="1:11" x14ac:dyDescent="0.3">
      <c r="A15" s="28" t="s">
        <v>6</v>
      </c>
      <c r="B15" s="40">
        <f>SUM('[1]Import by SITC 2014'!B10:C10)/1000</f>
        <v>29213.826949999999</v>
      </c>
      <c r="C15" s="54">
        <f>SUM('[2]Import by SITC 2013'!B10:C10)/1000</f>
        <v>32325.686420000002</v>
      </c>
      <c r="D15" s="40">
        <f>SUM('[1]Exports by SITC 2014'!B10:C10)/1000</f>
        <v>134.74381</v>
      </c>
      <c r="E15" s="43">
        <f>SUM('[2]Exports by SITC 2013'!B10:C10)/1000</f>
        <v>188.14795000000001</v>
      </c>
      <c r="F15" s="55">
        <f>SUM('[1]Re-Exports by SITC 2014'!B10:C10)/1000</f>
        <v>948.64992999999993</v>
      </c>
      <c r="G15" s="43">
        <f>SUM('[2]Re-Exports by SITC 2013'!B10:C10)/1000</f>
        <v>1605.10014</v>
      </c>
      <c r="H15" s="55">
        <f t="shared" si="0"/>
        <v>1083.39374</v>
      </c>
      <c r="I15" s="43">
        <f t="shared" si="1"/>
        <v>1793.24809</v>
      </c>
      <c r="J15" s="44">
        <f t="shared" si="2"/>
        <v>-28130.433209999999</v>
      </c>
      <c r="K15" s="45">
        <f t="shared" si="2"/>
        <v>-30532.438330000001</v>
      </c>
    </row>
    <row r="16" spans="1:11" x14ac:dyDescent="0.3">
      <c r="A16" s="28" t="s">
        <v>7</v>
      </c>
      <c r="B16" s="40">
        <f>SUM('[1]Import by SITC 2014'!B11:C11)/1000</f>
        <v>49408.165019999993</v>
      </c>
      <c r="C16" s="54">
        <f>SUM('[2]Import by SITC 2013'!B11:C11)/1000</f>
        <v>43666.056269999994</v>
      </c>
      <c r="D16" s="40">
        <f>SUM('[1]Exports by SITC 2014'!B11:C11)/1000</f>
        <v>0</v>
      </c>
      <c r="E16" s="43">
        <f>SUM('[2]Exports by SITC 2013'!B11:C11)/1000</f>
        <v>0</v>
      </c>
      <c r="F16" s="55">
        <f>SUM('[1]Re-Exports by SITC 2014'!B11:C11)/1000</f>
        <v>1693.7193400000001</v>
      </c>
      <c r="G16" s="43">
        <f>SUM('[2]Re-Exports by SITC 2013'!B11:C11)/1000</f>
        <v>9299.0858200000002</v>
      </c>
      <c r="H16" s="55">
        <f t="shared" si="0"/>
        <v>1693.7193400000001</v>
      </c>
      <c r="I16" s="43">
        <f t="shared" si="1"/>
        <v>9299.0858200000002</v>
      </c>
      <c r="J16" s="44">
        <f t="shared" si="2"/>
        <v>-47714.44567999999</v>
      </c>
      <c r="K16" s="45">
        <f t="shared" si="2"/>
        <v>-34366.970449999993</v>
      </c>
    </row>
    <row r="17" spans="1:11" x14ac:dyDescent="0.3">
      <c r="A17" s="28" t="s">
        <v>8</v>
      </c>
      <c r="B17" s="40">
        <f>SUM('[1]Import by SITC 2014'!B12:C12)/1000</f>
        <v>19616.142309999999</v>
      </c>
      <c r="C17" s="54">
        <f>SUM('[2]Import by SITC 2013'!B12:C12)/1000</f>
        <v>16937.698640000002</v>
      </c>
      <c r="D17" s="40">
        <f>SUM('[1]Exports by SITC 2014'!B12:C12)/1000</f>
        <v>11.08745</v>
      </c>
      <c r="E17" s="43">
        <f>SUM('[2]Exports by SITC 2013'!B12:C12)/1000</f>
        <v>12.220800000000001</v>
      </c>
      <c r="F17" s="55">
        <f>SUM('[1]Re-Exports by SITC 2014'!B12:C12)/1000</f>
        <v>1160.2309700000001</v>
      </c>
      <c r="G17" s="43">
        <f>SUM('[2]Re-Exports by SITC 2013'!B12:C12)/1000</f>
        <v>938.10672999999997</v>
      </c>
      <c r="H17" s="55">
        <f t="shared" si="0"/>
        <v>1171.3184200000001</v>
      </c>
      <c r="I17" s="43">
        <f t="shared" si="1"/>
        <v>950.32753000000002</v>
      </c>
      <c r="J17" s="44">
        <f t="shared" si="2"/>
        <v>-18444.82389</v>
      </c>
      <c r="K17" s="45">
        <f t="shared" si="2"/>
        <v>-15987.371110000002</v>
      </c>
    </row>
    <row r="18" spans="1:11" hidden="1" x14ac:dyDescent="0.3">
      <c r="A18" s="28" t="s">
        <v>9</v>
      </c>
      <c r="B18" s="40">
        <f>SUM('[1]Import by SITC 2014'!B13:C13)/1000</f>
        <v>0</v>
      </c>
      <c r="C18" s="54">
        <f>SUM('[2]Import by SITC 2013'!B13:C13)/1000</f>
        <v>0</v>
      </c>
      <c r="D18" s="40">
        <f>SUM('[1]Exports by SITC 2014'!B13:C13)/1000</f>
        <v>0</v>
      </c>
      <c r="E18" s="43">
        <f>SUM('[2]Exports by SITC 2013'!B13:C13)/1000</f>
        <v>0</v>
      </c>
      <c r="F18" s="55">
        <f>SUM('[1]Re-Exports by SITC 2014'!B13:C13)/1000</f>
        <v>0</v>
      </c>
      <c r="G18" s="43">
        <f>SUM('[2]Re-Exports by SITC 2013'!B13:C13)/1000</f>
        <v>0</v>
      </c>
      <c r="H18" s="55">
        <f t="shared" si="0"/>
        <v>0</v>
      </c>
      <c r="I18" s="43">
        <f t="shared" si="1"/>
        <v>0</v>
      </c>
      <c r="J18" s="44">
        <f t="shared" si="2"/>
        <v>0</v>
      </c>
      <c r="K18" s="45">
        <f t="shared" si="2"/>
        <v>0</v>
      </c>
    </row>
    <row r="19" spans="1:11" x14ac:dyDescent="0.3">
      <c r="A19" s="28" t="s">
        <v>11</v>
      </c>
      <c r="B19" s="40">
        <f>SUM('[1]Import by SITC 2014'!B14:C14)/1000</f>
        <v>42000.915040000007</v>
      </c>
      <c r="C19" s="54">
        <f>SUM('[2]Import by SITC 2013'!B14:C14)/1000</f>
        <v>54749.529260000003</v>
      </c>
      <c r="D19" s="40">
        <f>SUM('[1]Exports by SITC 2014'!B14:C14)/1000</f>
        <v>0</v>
      </c>
      <c r="E19" s="43">
        <f>SUM('[2]Exports by SITC 2013'!B14:C14)/1000</f>
        <v>0</v>
      </c>
      <c r="F19" s="55">
        <f>SUM('[1]Re-Exports by SITC 2014'!B14:C14)/1000</f>
        <v>4348.6907699999992</v>
      </c>
      <c r="G19" s="43">
        <f>SUM('[2]Re-Exports by SITC 2013'!B14:C14)/1000</f>
        <v>16628.981740000003</v>
      </c>
      <c r="H19" s="55">
        <f t="shared" si="0"/>
        <v>4348.6907699999992</v>
      </c>
      <c r="I19" s="43">
        <f t="shared" si="1"/>
        <v>16628.981740000003</v>
      </c>
      <c r="J19" s="44" t="s">
        <v>64</v>
      </c>
      <c r="K19" s="45" t="s">
        <v>64</v>
      </c>
    </row>
    <row r="20" spans="1:11" x14ac:dyDescent="0.3">
      <c r="A20" s="28" t="s">
        <v>10</v>
      </c>
      <c r="B20" s="40">
        <f>SUM('[1]Import by SITC 2014'!B15:C15)/1000</f>
        <v>10779.540700000001</v>
      </c>
      <c r="C20" s="54">
        <f>SUM('[2]Import by SITC 2013'!B15:C15)/1000</f>
        <v>12626.60548</v>
      </c>
      <c r="D20" s="40">
        <f>SUM('[1]Exports by SITC 2014'!B15:C15)/1000</f>
        <v>0</v>
      </c>
      <c r="E20" s="43">
        <f>SUM('[2]Exports by SITC 2013'!B15:C15)/1000</f>
        <v>0</v>
      </c>
      <c r="F20" s="55">
        <f>SUM('[1]Re-Exports by SITC 2014'!B15:C15)/1000</f>
        <v>0</v>
      </c>
      <c r="G20" s="43">
        <f>SUM('[2]Re-Exports by SITC 2013'!B15:C15)/1000</f>
        <v>0</v>
      </c>
      <c r="H20" s="55">
        <f t="shared" si="0"/>
        <v>0</v>
      </c>
      <c r="I20" s="43">
        <f t="shared" si="1"/>
        <v>0</v>
      </c>
      <c r="J20" s="44">
        <f t="shared" si="2"/>
        <v>-10779.540700000001</v>
      </c>
      <c r="K20" s="45">
        <f>I20-C20</f>
        <v>-12626.60548</v>
      </c>
    </row>
    <row r="21" spans="1:11" x14ac:dyDescent="0.3">
      <c r="A21" s="28" t="s">
        <v>12</v>
      </c>
      <c r="B21" s="40">
        <f>SUM('[1]Import by SITC 2014'!B16:C16)/1000</f>
        <v>1255.04294</v>
      </c>
      <c r="C21" s="54">
        <f>SUM('[2]Import by SITC 2013'!B16:C16)/1000</f>
        <v>1484.51846</v>
      </c>
      <c r="D21" s="40">
        <f>SUM('[1]Exports by SITC 2014'!B16:C16)/1000</f>
        <v>0</v>
      </c>
      <c r="E21" s="43">
        <f>SUM('[2]Exports by SITC 2013'!B16:C16)/1000</f>
        <v>0</v>
      </c>
      <c r="F21" s="55">
        <f>SUM('[1]Re-Exports by SITC 2014'!B16:C16)/1000</f>
        <v>271.02146000000005</v>
      </c>
      <c r="G21" s="43">
        <f>SUM('[2]Re-Exports by SITC 2013'!B16:C16)/1000</f>
        <v>135.80024</v>
      </c>
      <c r="H21" s="55">
        <f t="shared" si="0"/>
        <v>271.02146000000005</v>
      </c>
      <c r="I21" s="43">
        <f t="shared" si="1"/>
        <v>135.80024</v>
      </c>
      <c r="J21" s="44">
        <f t="shared" si="2"/>
        <v>-984.02148</v>
      </c>
      <c r="K21" s="45">
        <f>I21-C21</f>
        <v>-1348.71822</v>
      </c>
    </row>
    <row r="22" spans="1:11" ht="15" thickBot="1" x14ac:dyDescent="0.35">
      <c r="A22" s="2" t="s">
        <v>13</v>
      </c>
      <c r="B22" s="56">
        <f>SUM(B9:B21)</f>
        <v>264042.17596000002</v>
      </c>
      <c r="C22" s="57">
        <f t="shared" ref="C22:J22" si="3">SUM(C9:C21)</f>
        <v>275342.43974</v>
      </c>
      <c r="D22" s="58">
        <f t="shared" si="3"/>
        <v>92445.02704999999</v>
      </c>
      <c r="E22" s="57">
        <f t="shared" si="3"/>
        <v>111247.94631999997</v>
      </c>
      <c r="F22" s="56">
        <f t="shared" si="3"/>
        <v>13888.871589999999</v>
      </c>
      <c r="G22" s="57">
        <f t="shared" si="3"/>
        <v>34354.908949999997</v>
      </c>
      <c r="H22" s="56">
        <f t="shared" si="3"/>
        <v>106333.89864</v>
      </c>
      <c r="I22" s="57">
        <f t="shared" si="3"/>
        <v>145602.85527</v>
      </c>
      <c r="J22" s="52">
        <f t="shared" si="3"/>
        <v>-120056.05304999999</v>
      </c>
      <c r="K22" s="52">
        <f>SUM(K9:K21)</f>
        <v>-91619.036950000009</v>
      </c>
    </row>
    <row r="23" spans="1:11" ht="15" thickTop="1" x14ac:dyDescent="0.3">
      <c r="A23" s="1" t="s">
        <v>85</v>
      </c>
    </row>
    <row r="24" spans="1:11" x14ac:dyDescent="0.3">
      <c r="A24" s="1" t="s">
        <v>86</v>
      </c>
      <c r="J24" s="29"/>
      <c r="K24" s="29"/>
    </row>
    <row r="25" spans="1:11" x14ac:dyDescent="0.3">
      <c r="A25" s="1" t="s">
        <v>87</v>
      </c>
      <c r="D25" s="10"/>
      <c r="E25" s="10"/>
      <c r="F25" s="10"/>
      <c r="H25" s="10"/>
      <c r="I25" s="10"/>
      <c r="J25" s="14"/>
    </row>
    <row r="26" spans="1:11" x14ac:dyDescent="0.3">
      <c r="B26" s="3"/>
      <c r="C26" s="3"/>
      <c r="D26" s="3"/>
      <c r="E26" s="3"/>
      <c r="F26" s="3"/>
      <c r="G26" s="3"/>
      <c r="H26" s="10"/>
      <c r="I26" s="10"/>
      <c r="J26" s="14"/>
      <c r="K26" s="14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7"/>
  <sheetViews>
    <sheetView workbookViewId="0">
      <selection activeCell="B26" sqref="B26:I28"/>
    </sheetView>
  </sheetViews>
  <sheetFormatPr defaultRowHeight="14.4" x14ac:dyDescent="0.3"/>
  <cols>
    <col min="1" max="1" width="23.6640625" customWidth="1"/>
    <col min="2" max="3" width="10.5546875" bestFit="1" customWidth="1"/>
    <col min="4" max="4" width="9.6640625" bestFit="1" customWidth="1"/>
    <col min="5" max="5" width="10.5546875" bestFit="1" customWidth="1"/>
    <col min="6" max="6" width="9.5546875" bestFit="1" customWidth="1"/>
    <col min="7" max="7" width="9.6640625" bestFit="1" customWidth="1"/>
    <col min="8" max="9" width="10.5546875" bestFit="1" customWidth="1"/>
  </cols>
  <sheetData>
    <row r="1" spans="1:9" x14ac:dyDescent="0.3">
      <c r="A1" s="220" t="s">
        <v>109</v>
      </c>
      <c r="B1" s="220"/>
      <c r="C1" s="220"/>
      <c r="D1" s="220"/>
      <c r="E1" s="220"/>
      <c r="F1" s="220"/>
      <c r="G1" s="220"/>
      <c r="H1" s="220"/>
      <c r="I1" s="220"/>
    </row>
    <row r="2" spans="1:9" x14ac:dyDescent="0.3">
      <c r="A2" s="220" t="s">
        <v>105</v>
      </c>
      <c r="B2" s="220"/>
      <c r="C2" s="220"/>
      <c r="D2" s="220"/>
      <c r="E2" s="220"/>
      <c r="F2" s="220"/>
      <c r="G2" s="220"/>
      <c r="H2" s="220"/>
      <c r="I2" s="220"/>
    </row>
    <row r="3" spans="1:9" x14ac:dyDescent="0.3">
      <c r="A3" s="220" t="s">
        <v>140</v>
      </c>
      <c r="B3" s="220"/>
      <c r="C3" s="220"/>
      <c r="D3" s="220"/>
      <c r="E3" s="220"/>
      <c r="F3" s="220"/>
      <c r="G3" s="220"/>
      <c r="H3" s="220"/>
      <c r="I3" s="220"/>
    </row>
    <row r="4" spans="1:9" x14ac:dyDescent="0.3">
      <c r="A4" s="8"/>
      <c r="B4" s="8"/>
      <c r="C4" s="8"/>
      <c r="D4" s="8"/>
      <c r="E4" s="8"/>
      <c r="F4" s="8"/>
      <c r="G4" s="8"/>
      <c r="H4" s="8"/>
      <c r="I4" s="12" t="s">
        <v>65</v>
      </c>
    </row>
    <row r="5" spans="1:9" x14ac:dyDescent="0.3">
      <c r="A5" s="221" t="s">
        <v>29</v>
      </c>
      <c r="B5" s="221" t="s">
        <v>62</v>
      </c>
      <c r="C5" s="221"/>
      <c r="D5" s="221" t="s">
        <v>61</v>
      </c>
      <c r="E5" s="221"/>
      <c r="F5" s="221"/>
      <c r="G5" s="221"/>
      <c r="H5" s="221"/>
      <c r="I5" s="221"/>
    </row>
    <row r="6" spans="1:9" x14ac:dyDescent="0.3">
      <c r="A6" s="221"/>
      <c r="B6" s="221"/>
      <c r="C6" s="221"/>
      <c r="D6" s="221" t="s">
        <v>16</v>
      </c>
      <c r="E6" s="221"/>
      <c r="F6" s="227" t="s">
        <v>17</v>
      </c>
      <c r="G6" s="221"/>
      <c r="H6" s="227" t="s">
        <v>18</v>
      </c>
      <c r="I6" s="221"/>
    </row>
    <row r="7" spans="1:9" x14ac:dyDescent="0.3">
      <c r="A7" s="30"/>
      <c r="B7" s="8" t="s">
        <v>129</v>
      </c>
      <c r="C7" s="8" t="s">
        <v>129</v>
      </c>
      <c r="D7" s="22" t="s">
        <v>129</v>
      </c>
      <c r="E7" s="23" t="s">
        <v>129</v>
      </c>
      <c r="F7" s="8" t="s">
        <v>129</v>
      </c>
      <c r="G7" s="23" t="s">
        <v>129</v>
      </c>
      <c r="H7" s="8" t="s">
        <v>129</v>
      </c>
      <c r="I7" s="23" t="s">
        <v>129</v>
      </c>
    </row>
    <row r="8" spans="1:9" x14ac:dyDescent="0.3">
      <c r="A8" s="31"/>
      <c r="B8" s="32">
        <v>2014</v>
      </c>
      <c r="C8" s="33">
        <v>2013</v>
      </c>
      <c r="D8" s="32">
        <v>2014</v>
      </c>
      <c r="E8" s="33">
        <v>2013</v>
      </c>
      <c r="F8" s="32">
        <v>2014</v>
      </c>
      <c r="G8" s="33">
        <v>2013</v>
      </c>
      <c r="H8" s="32">
        <v>2014</v>
      </c>
      <c r="I8" s="33">
        <v>2013</v>
      </c>
    </row>
    <row r="9" spans="1:9" x14ac:dyDescent="0.3">
      <c r="A9" s="34" t="s">
        <v>19</v>
      </c>
      <c r="B9" s="40">
        <f>SUM('[1]Imports by COO 2014'!B3:C3)/1000</f>
        <v>78867.229859999992</v>
      </c>
      <c r="C9" s="46">
        <f>SUM('[2]Imports by COO 2013'!B3:C3)/1000</f>
        <v>82559.322930000009</v>
      </c>
      <c r="D9" s="40">
        <f>SUM('[1]Exports by COO 2014'!B3:C3)/1000</f>
        <v>41037.425752000003</v>
      </c>
      <c r="E9" s="39">
        <f>SUM('[2]Exports by COO 2013'!B3:C3)/1000</f>
        <v>48753.910179999999</v>
      </c>
      <c r="F9" s="40">
        <f>SUM('[1]Re-Exports by COO 2014'!B3:C3)/1000</f>
        <v>8361.6647499999999</v>
      </c>
      <c r="G9" s="39">
        <f>SUM('[2]Re-Exports by COO 2013'!B3:C3)/1000</f>
        <v>16576.360359999999</v>
      </c>
      <c r="H9" s="40">
        <f>D9+F9</f>
        <v>49399.090502000006</v>
      </c>
      <c r="I9" s="39">
        <f>E9+G9</f>
        <v>65330.270539999998</v>
      </c>
    </row>
    <row r="10" spans="1:9" x14ac:dyDescent="0.3">
      <c r="A10" s="34" t="s">
        <v>20</v>
      </c>
      <c r="B10" s="40">
        <f>SUM('[1]Imports by COO 2014'!B4:C4)/1000</f>
        <v>28912.767189999999</v>
      </c>
      <c r="C10" s="46">
        <f>SUM('[2]Imports by COO 2013'!B4:C4)/1000</f>
        <v>29586.487519999999</v>
      </c>
      <c r="D10" s="40">
        <f>SUM('[1]Exports by COO 2014'!B4:C4)/1000</f>
        <v>11196.948525</v>
      </c>
      <c r="E10" s="39">
        <f>SUM('[2]Exports by COO 2013'!B4:C4)/1000</f>
        <v>2884.1638169999997</v>
      </c>
      <c r="F10" s="40">
        <f>SUM('[1]Re-Exports by COO 2014'!B4:C4)/1000</f>
        <v>189.14575999999997</v>
      </c>
      <c r="G10" s="39">
        <f>SUM('[2]Re-Exports by COO 2013'!B4:C4)/1000</f>
        <v>437.76895000000002</v>
      </c>
      <c r="H10" s="40">
        <f t="shared" ref="H10:I20" si="0">D10+F10</f>
        <v>11386.094284999999</v>
      </c>
      <c r="I10" s="39">
        <f t="shared" si="0"/>
        <v>3321.9327669999998</v>
      </c>
    </row>
    <row r="11" spans="1:9" x14ac:dyDescent="0.3">
      <c r="A11" s="34" t="s">
        <v>21</v>
      </c>
      <c r="B11" s="40">
        <f>SUM('[1]Imports by COO 2014'!B5:C5)/1000</f>
        <v>4837.9395000000004</v>
      </c>
      <c r="C11" s="46">
        <f>SUM('[2]Imports by COO 2013'!B5:C5)/1000</f>
        <v>3842.8713099999995</v>
      </c>
      <c r="D11" s="40">
        <f>SUM('[1]Exports by COO 2014'!B5:C5)/1000</f>
        <v>16796.558289000001</v>
      </c>
      <c r="E11" s="39">
        <f>SUM('[2]Exports by COO 2013'!B5:C5)/1000</f>
        <v>28935.991125</v>
      </c>
      <c r="F11" s="40">
        <f>SUM('[1]Re-Exports by COO 2014'!B5:C5)/1000</f>
        <v>152.41578000000001</v>
      </c>
      <c r="G11" s="39">
        <f>SUM('[2]Re-Exports by COO 2013'!B5:C5)/1000</f>
        <v>464.56657999999993</v>
      </c>
      <c r="H11" s="40">
        <f t="shared" si="0"/>
        <v>16948.974069</v>
      </c>
      <c r="I11" s="39">
        <f t="shared" si="0"/>
        <v>29400.557704999999</v>
      </c>
    </row>
    <row r="12" spans="1:9" x14ac:dyDescent="0.3">
      <c r="A12" s="34" t="s">
        <v>22</v>
      </c>
      <c r="B12" s="40">
        <f>SUM('[1]Imports by COO 2014'!B6:C6)/1000</f>
        <v>8132.5538799999986</v>
      </c>
      <c r="C12" s="46">
        <f>SUM('[2]Imports by COO 2013'!B6:C6)/1000</f>
        <v>9218.6162899999999</v>
      </c>
      <c r="D12" s="40">
        <f>SUM('[1]Exports by COO 2014'!B6:C6)/1000</f>
        <v>13004.213390999999</v>
      </c>
      <c r="E12" s="39">
        <f>SUM('[2]Exports by COO 2013'!B6:C6)/1000</f>
        <v>12903.687533</v>
      </c>
      <c r="F12" s="40">
        <f>SUM('[1]Re-Exports by COO 2014'!B6:C6)/1000</f>
        <v>195.34332000000001</v>
      </c>
      <c r="G12" s="39">
        <f>SUM('[2]Re-Exports by COO 2013'!B6:C6)/1000</f>
        <v>23.612260000000003</v>
      </c>
      <c r="H12" s="40">
        <f t="shared" si="0"/>
        <v>13199.556710999999</v>
      </c>
      <c r="I12" s="39">
        <f t="shared" si="0"/>
        <v>12927.299793</v>
      </c>
    </row>
    <row r="13" spans="1:9" x14ac:dyDescent="0.3">
      <c r="A13" s="34" t="s">
        <v>24</v>
      </c>
      <c r="B13" s="40">
        <f>SUM('[1]Imports by COO 2014'!B7:C7)/1000</f>
        <v>5205.1812499999996</v>
      </c>
      <c r="C13" s="46">
        <f>SUM('[2]Imports by COO 2013'!B7:C7)/1000</f>
        <v>5891.3556899999994</v>
      </c>
      <c r="D13" s="40">
        <f>SUM('[1]Exports by COO 2014'!B7:C7)/1000</f>
        <v>0</v>
      </c>
      <c r="E13" s="39">
        <f>SUM('[2]Exports by COO 2013'!B7:C7)/1000</f>
        <v>5.5731599999999997</v>
      </c>
      <c r="F13" s="40">
        <f>SUM('[1]Re-Exports by COO 2014'!B7:C7)/1000</f>
        <v>5.5239099999999999</v>
      </c>
      <c r="G13" s="39">
        <f>SUM('[2]Re-Exports by COO 2013'!B7:C7)/1000</f>
        <v>554.38835000000006</v>
      </c>
      <c r="H13" s="40">
        <f t="shared" si="0"/>
        <v>5.5239099999999999</v>
      </c>
      <c r="I13" s="39">
        <f t="shared" si="0"/>
        <v>559.96151000000009</v>
      </c>
    </row>
    <row r="14" spans="1:9" x14ac:dyDescent="0.3">
      <c r="A14" s="34" t="s">
        <v>25</v>
      </c>
      <c r="B14" s="40">
        <f>SUM('[1]Imports by COO 2014'!B8:C8)/1000</f>
        <v>2779.1412099999998</v>
      </c>
      <c r="C14" s="46">
        <f>SUM('[2]Imports by COO 2013'!B8:C8)/1000</f>
        <v>5004.0260099999996</v>
      </c>
      <c r="D14" s="40">
        <f>SUM('[1]Exports by COO 2014'!B8:C8)/1000</f>
        <v>0</v>
      </c>
      <c r="E14" s="39">
        <f>SUM('[2]Exports by COO 2013'!B8:C8)/1000</f>
        <v>2.86971</v>
      </c>
      <c r="F14" s="40">
        <f>SUM('[1]Re-Exports by COO 2014'!B8:C8)/1000</f>
        <v>0</v>
      </c>
      <c r="G14" s="39">
        <f>SUM('[2]Re-Exports by COO 2013'!B8:C8)/1000</f>
        <v>2.0175000000000001</v>
      </c>
      <c r="H14" s="40">
        <f t="shared" si="0"/>
        <v>0</v>
      </c>
      <c r="I14" s="39">
        <f t="shared" si="0"/>
        <v>4.8872099999999996</v>
      </c>
    </row>
    <row r="15" spans="1:9" x14ac:dyDescent="0.3">
      <c r="A15" s="34" t="s">
        <v>23</v>
      </c>
      <c r="B15" s="40">
        <f>SUM('[1]Imports by COO 2014'!B9:C9)/1000</f>
        <v>24045.96891</v>
      </c>
      <c r="C15" s="46">
        <f>SUM('[2]Imports by COO 2013'!B9:C9)/1000</f>
        <v>25732.569149999999</v>
      </c>
      <c r="D15" s="40">
        <f>SUM('[1]Exports by COO 2014'!B9:C9)/1000</f>
        <v>892.84852000000001</v>
      </c>
      <c r="E15" s="39">
        <f>SUM('[2]Exports by COO 2013'!B9:C9)/1000</f>
        <v>1282.9141999999999</v>
      </c>
      <c r="F15" s="40">
        <f>SUM('[1]Re-Exports by COO 2014'!B9:C9)/1000</f>
        <v>398.61402000000004</v>
      </c>
      <c r="G15" s="39">
        <f>SUM('[2]Re-Exports by COO 2013'!B9:C9)/1000</f>
        <v>2042.8123700000001</v>
      </c>
      <c r="H15" s="40">
        <f t="shared" si="0"/>
        <v>1291.46254</v>
      </c>
      <c r="I15" s="39">
        <f t="shared" si="0"/>
        <v>3325.7265699999998</v>
      </c>
    </row>
    <row r="16" spans="1:9" x14ac:dyDescent="0.3">
      <c r="A16" s="34" t="s">
        <v>130</v>
      </c>
      <c r="B16" s="40">
        <f>SUM('[1]Imports by COO 2014'!B10:C10)/1000</f>
        <v>7667.8541999999989</v>
      </c>
      <c r="C16" s="46">
        <f>SUM('[2]Imports by COO 2013'!B10:C10)/1000</f>
        <v>7759.4524199999996</v>
      </c>
      <c r="D16" s="40">
        <f>SUM('[1]Exports by COO 2014'!B10:C10)/1000</f>
        <v>7576.2952070000001</v>
      </c>
      <c r="E16" s="39">
        <f>SUM('[2]Exports by COO 2013'!B10:C10)/1000</f>
        <v>12847.900184999999</v>
      </c>
      <c r="F16" s="40">
        <f>SUM('[1]Re-Exports by COO 2014'!B10:C10)/1000</f>
        <v>668.5864499999999</v>
      </c>
      <c r="G16" s="39">
        <f>SUM('[2]Re-Exports by COO 2013'!B10:C10)/1000</f>
        <v>905.6296000000001</v>
      </c>
      <c r="H16" s="40">
        <f t="shared" si="0"/>
        <v>8244.8816569999999</v>
      </c>
      <c r="I16" s="39">
        <f t="shared" si="0"/>
        <v>13753.529784999999</v>
      </c>
    </row>
    <row r="17" spans="1:9" x14ac:dyDescent="0.3">
      <c r="A17" s="34" t="s">
        <v>26</v>
      </c>
      <c r="B17" s="40">
        <f>SUM('[1]Imports by COO 2014'!B11:C11)/1000</f>
        <v>2470.0204600000002</v>
      </c>
      <c r="C17" s="46">
        <f>SUM('[2]Imports by COO 2013'!B11:C11)/1000</f>
        <v>1952.7421400000001</v>
      </c>
      <c r="D17" s="40">
        <f>SUM('[1]Exports by COO 2014'!B11:C11)/1000</f>
        <v>38.625039999999998</v>
      </c>
      <c r="E17" s="39">
        <f>SUM('[2]Exports by COO 2013'!B11:C11)/1000</f>
        <v>90.643810000000002</v>
      </c>
      <c r="F17" s="40">
        <f>SUM('[1]Re-Exports by COO 2014'!B11:C11)/1000</f>
        <v>253.53457999999998</v>
      </c>
      <c r="G17" s="39">
        <f>SUM('[2]Re-Exports by COO 2013'!B11:C11)/1000</f>
        <v>118.2317</v>
      </c>
      <c r="H17" s="40">
        <f t="shared" si="0"/>
        <v>292.15961999999996</v>
      </c>
      <c r="I17" s="39">
        <f t="shared" si="0"/>
        <v>208.87551000000002</v>
      </c>
    </row>
    <row r="18" spans="1:9" x14ac:dyDescent="0.3">
      <c r="A18" s="34" t="s">
        <v>131</v>
      </c>
      <c r="B18" s="40">
        <f>SUM('[1]Imports by COO 2014'!B12:C12)/1000</f>
        <v>42444.163099999991</v>
      </c>
      <c r="C18" s="46">
        <f>SUM('[2]Imports by COO 2013'!B12:C12)/1000</f>
        <v>41494.321859999996</v>
      </c>
      <c r="D18" s="40">
        <f>SUM('[1]Exports by COO 2014'!B12:C12)/1000</f>
        <v>0</v>
      </c>
      <c r="E18" s="39">
        <f>SUM('[2]Exports by COO 2013'!B12:C12)/1000</f>
        <v>0</v>
      </c>
      <c r="F18" s="40">
        <f>SUM('[1]Re-Exports by COO 2014'!B12:C12)/1000</f>
        <v>0</v>
      </c>
      <c r="G18" s="39">
        <f>SUM('[2]Re-Exports by COO 2013'!B12:C12)/1000</f>
        <v>0</v>
      </c>
      <c r="H18" s="40">
        <f t="shared" si="0"/>
        <v>0</v>
      </c>
      <c r="I18" s="39">
        <f t="shared" si="0"/>
        <v>0</v>
      </c>
    </row>
    <row r="19" spans="1:9" x14ac:dyDescent="0.3">
      <c r="A19" s="34" t="s">
        <v>27</v>
      </c>
      <c r="B19" s="40">
        <f>SUM('[1]Imports by COO 2014'!B13:C13)/1000</f>
        <v>28995.702350000003</v>
      </c>
      <c r="C19" s="46">
        <f>SUM('[2]Imports by COO 2013'!B13:C13)/1000</f>
        <v>32229.048630000001</v>
      </c>
      <c r="D19" s="40">
        <f>SUM('[1]Exports by COO 2014'!B13:C13)/1000</f>
        <v>62.320010000000003</v>
      </c>
      <c r="E19" s="39">
        <f>SUM('[2]Exports by COO 2013'!B13:C13)/1000</f>
        <v>35.436639999999997</v>
      </c>
      <c r="F19" s="40">
        <f>SUM('[1]Re-Exports by COO 2014'!B13:C13)/1000</f>
        <v>1781.5857599999999</v>
      </c>
      <c r="G19" s="39">
        <f>SUM('[2]Re-Exports by COO 2013'!B13:C13)/1000</f>
        <v>6229.482</v>
      </c>
      <c r="H19" s="40">
        <f t="shared" si="0"/>
        <v>1843.9057699999998</v>
      </c>
      <c r="I19" s="39">
        <f t="shared" si="0"/>
        <v>6264.9186399999999</v>
      </c>
    </row>
    <row r="20" spans="1:9" x14ac:dyDescent="0.3">
      <c r="A20" s="34" t="s">
        <v>28</v>
      </c>
      <c r="B20" s="40">
        <f>SUM('[1]Imports by COO 2014'!B14:C14)/1000</f>
        <v>29683.654050000001</v>
      </c>
      <c r="C20" s="46">
        <f>SUM('[2]Imports by COO 2013'!B14:C14)/1000</f>
        <v>30071.625789999998</v>
      </c>
      <c r="D20" s="40">
        <f>SUM('[1]Exports by COO 2014'!B14:C14)/1000</f>
        <v>1839.792316</v>
      </c>
      <c r="E20" s="39">
        <f>SUM('[2]Exports by COO 2013'!B14:C14)/1000</f>
        <v>3504.8559599999999</v>
      </c>
      <c r="F20" s="40">
        <f>SUM('[1]Re-Exports by COO 2014'!B14:C14)/1000</f>
        <v>1882.4572599999999</v>
      </c>
      <c r="G20" s="39">
        <f>SUM('[2]Re-Exports by COO 2013'!B14:C14)/1000</f>
        <v>7000.0392799999991</v>
      </c>
      <c r="H20" s="59">
        <f t="shared" si="0"/>
        <v>3722.2495760000002</v>
      </c>
      <c r="I20" s="39">
        <f t="shared" si="0"/>
        <v>10504.895239999998</v>
      </c>
    </row>
    <row r="21" spans="1:9" ht="15" thickBot="1" x14ac:dyDescent="0.35">
      <c r="A21" s="35" t="s">
        <v>13</v>
      </c>
      <c r="B21" s="60">
        <f>SUM(B9:B20)</f>
        <v>264042.17595999996</v>
      </c>
      <c r="C21" s="61">
        <f t="shared" ref="C21:H21" si="1">SUM(C9:C20)</f>
        <v>275342.43974</v>
      </c>
      <c r="D21" s="60">
        <f t="shared" si="1"/>
        <v>92445.027050000004</v>
      </c>
      <c r="E21" s="61">
        <f t="shared" si="1"/>
        <v>111247.94631999999</v>
      </c>
      <c r="F21" s="60">
        <f t="shared" si="1"/>
        <v>13888.871589999999</v>
      </c>
      <c r="G21" s="61">
        <f t="shared" si="1"/>
        <v>34354.908950000005</v>
      </c>
      <c r="H21" s="60">
        <f t="shared" si="1"/>
        <v>106333.89864000001</v>
      </c>
      <c r="I21" s="61">
        <f>SUM(I9:I20)</f>
        <v>145602.85527</v>
      </c>
    </row>
    <row r="22" spans="1:9" ht="15" thickTop="1" x14ac:dyDescent="0.3">
      <c r="A22" s="1" t="s">
        <v>85</v>
      </c>
      <c r="B22" s="10"/>
      <c r="C22" s="10"/>
      <c r="D22" s="10"/>
      <c r="E22" s="10"/>
      <c r="F22" s="10"/>
      <c r="G22" s="10"/>
    </row>
    <row r="23" spans="1:9" x14ac:dyDescent="0.3">
      <c r="A23" s="1" t="s">
        <v>86</v>
      </c>
      <c r="B23" s="10"/>
      <c r="C23" s="10"/>
      <c r="D23" s="10"/>
      <c r="E23" s="10"/>
      <c r="F23" s="10"/>
      <c r="G23" s="10"/>
      <c r="H23" s="10"/>
      <c r="I23" s="10"/>
    </row>
    <row r="24" spans="1:9" x14ac:dyDescent="0.3">
      <c r="B24" s="10"/>
      <c r="C24" s="10"/>
      <c r="D24" s="10"/>
      <c r="E24" s="10"/>
      <c r="F24" s="10"/>
      <c r="G24" s="10"/>
      <c r="H24" s="10"/>
      <c r="I24" s="10"/>
    </row>
    <row r="25" spans="1:9" x14ac:dyDescent="0.3">
      <c r="B25" s="10"/>
      <c r="C25" s="10"/>
      <c r="D25" s="10"/>
      <c r="E25" s="10"/>
      <c r="F25" s="10"/>
      <c r="G25" s="10"/>
      <c r="H25" s="10"/>
      <c r="I25" s="10"/>
    </row>
    <row r="26" spans="1:9" x14ac:dyDescent="0.3">
      <c r="B26" s="48"/>
      <c r="C26" s="48"/>
      <c r="D26" s="48"/>
      <c r="E26" s="48"/>
      <c r="F26" s="48"/>
      <c r="G26" s="48"/>
      <c r="H26" s="48"/>
      <c r="I26" s="48"/>
    </row>
    <row r="27" spans="1:9" x14ac:dyDescent="0.3">
      <c r="B27" s="48"/>
      <c r="C27" s="48"/>
      <c r="D27" s="48"/>
      <c r="E27" s="48"/>
      <c r="F27" s="48"/>
      <c r="G27" s="48"/>
      <c r="H27" s="48"/>
      <c r="I27" s="48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5"/>
  <sheetViews>
    <sheetView workbookViewId="0">
      <selection activeCell="B22" sqref="B22:I22"/>
    </sheetView>
  </sheetViews>
  <sheetFormatPr defaultRowHeight="14.4" x14ac:dyDescent="0.3"/>
  <cols>
    <col min="1" max="1" width="22.44140625" customWidth="1"/>
    <col min="2" max="5" width="11.5546875" bestFit="1" customWidth="1"/>
    <col min="6" max="7" width="10.5546875" bestFit="1" customWidth="1"/>
    <col min="8" max="11" width="11.5546875" bestFit="1" customWidth="1"/>
  </cols>
  <sheetData>
    <row r="1" spans="1:11" x14ac:dyDescent="0.3">
      <c r="A1" s="220" t="s">
        <v>111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x14ac:dyDescent="0.3">
      <c r="A2" s="220" t="s">
        <v>126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1" x14ac:dyDescent="0.3">
      <c r="A3" s="220" t="s">
        <v>140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1" x14ac:dyDescent="0.3">
      <c r="A4" s="8"/>
      <c r="B4" s="8"/>
      <c r="C4" s="8"/>
      <c r="D4" s="8"/>
      <c r="E4" s="8"/>
      <c r="F4" s="8"/>
      <c r="G4" s="8"/>
      <c r="H4" s="8"/>
      <c r="K4" s="12" t="s">
        <v>65</v>
      </c>
    </row>
    <row r="5" spans="1:11" x14ac:dyDescent="0.3">
      <c r="A5" s="221" t="s">
        <v>14</v>
      </c>
      <c r="B5" s="221" t="s">
        <v>62</v>
      </c>
      <c r="C5" s="221"/>
      <c r="D5" s="221" t="s">
        <v>61</v>
      </c>
      <c r="E5" s="221"/>
      <c r="F5" s="221"/>
      <c r="G5" s="221"/>
      <c r="H5" s="221"/>
      <c r="I5" s="221"/>
      <c r="J5" s="222" t="s">
        <v>63</v>
      </c>
      <c r="K5" s="223"/>
    </row>
    <row r="6" spans="1:11" x14ac:dyDescent="0.3">
      <c r="A6" s="221"/>
      <c r="B6" s="221"/>
      <c r="C6" s="221"/>
      <c r="D6" s="221" t="s">
        <v>16</v>
      </c>
      <c r="E6" s="221"/>
      <c r="F6" s="221" t="s">
        <v>17</v>
      </c>
      <c r="G6" s="221"/>
      <c r="H6" s="226" t="s">
        <v>18</v>
      </c>
      <c r="I6" s="227"/>
      <c r="J6" s="230"/>
      <c r="K6" s="231"/>
    </row>
    <row r="7" spans="1:11" x14ac:dyDescent="0.3">
      <c r="A7" s="21"/>
      <c r="B7" s="8" t="s">
        <v>129</v>
      </c>
      <c r="C7" s="8" t="s">
        <v>129</v>
      </c>
      <c r="D7" s="22" t="s">
        <v>129</v>
      </c>
      <c r="E7" s="23" t="s">
        <v>129</v>
      </c>
      <c r="F7" s="8" t="s">
        <v>129</v>
      </c>
      <c r="G7" s="23" t="s">
        <v>129</v>
      </c>
      <c r="H7" s="8" t="s">
        <v>129</v>
      </c>
      <c r="I7" s="23" t="s">
        <v>129</v>
      </c>
      <c r="J7" s="8" t="s">
        <v>129</v>
      </c>
      <c r="K7" s="36" t="s">
        <v>129</v>
      </c>
    </row>
    <row r="8" spans="1:11" x14ac:dyDescent="0.3">
      <c r="A8" s="24"/>
      <c r="B8" s="26">
        <v>2014</v>
      </c>
      <c r="C8" s="27">
        <v>2013</v>
      </c>
      <c r="D8" s="26">
        <v>2014</v>
      </c>
      <c r="E8" s="27">
        <v>2013</v>
      </c>
      <c r="F8" s="26">
        <v>2014</v>
      </c>
      <c r="G8" s="27">
        <v>2013</v>
      </c>
      <c r="H8" s="26">
        <v>2014</v>
      </c>
      <c r="I8" s="27">
        <v>2013</v>
      </c>
      <c r="J8" s="26">
        <v>2014</v>
      </c>
      <c r="K8" s="27">
        <v>2013</v>
      </c>
    </row>
    <row r="9" spans="1:11" x14ac:dyDescent="0.3">
      <c r="A9" s="28" t="s">
        <v>0</v>
      </c>
      <c r="B9" s="41">
        <f>SUM('[1]Imports by Caricom SITC 2014'!B2:C2)/1000</f>
        <v>615.89044999999999</v>
      </c>
      <c r="C9" s="39">
        <f>SUM('[2]Imports by Caricom SITC 2013'!B2:C2)/1000</f>
        <v>309.82041000000004</v>
      </c>
      <c r="D9" s="55">
        <f>SUM('[1]Exports by Caricom SITC 2014'!B2:C2)/1000</f>
        <v>7457.0999370000009</v>
      </c>
      <c r="E9" s="47">
        <f>SUM('[2]Exports by Caricom SITC 2013'!B2:C2)/1000</f>
        <v>12740.267280000002</v>
      </c>
      <c r="F9" s="55">
        <f>SUM('[1]Re-Exports by Caricom SITC 2013'!B2:C2)/1000</f>
        <v>30.827400000000001</v>
      </c>
      <c r="G9" s="47">
        <f>SUM('[2]Re-Exports by Caricom SITC 2013'!B2:C2)/1000</f>
        <v>0</v>
      </c>
      <c r="H9" s="62">
        <f>F9+D9</f>
        <v>7487.927337000001</v>
      </c>
      <c r="I9" s="47">
        <f>G9+E9</f>
        <v>12740.267280000002</v>
      </c>
      <c r="J9" s="40">
        <f>H9-B9</f>
        <v>6872.0368870000011</v>
      </c>
      <c r="K9" s="39">
        <f>I9-C9</f>
        <v>12430.446870000002</v>
      </c>
    </row>
    <row r="10" spans="1:11" x14ac:dyDescent="0.3">
      <c r="A10" s="28" t="s">
        <v>1</v>
      </c>
      <c r="B10" s="41">
        <f>SUM('[1]Imports by Caricom SITC 2014'!B3:C3)/1000</f>
        <v>2254.1640200000002</v>
      </c>
      <c r="C10" s="39">
        <f>SUM('[2]Imports by Caricom SITC 2013'!B3:C3)/1000</f>
        <v>3757.82791</v>
      </c>
      <c r="D10" s="55">
        <f>SUM('[1]Exports by Caricom SITC 2014'!B3:C3)/1000</f>
        <v>2.018E-2</v>
      </c>
      <c r="E10" s="47">
        <f>SUM('[2]Exports by Caricom SITC 2013'!B3:C3)/1000</f>
        <v>0</v>
      </c>
      <c r="F10" s="55">
        <f>SUM('[1]Re-Exports by Caricom SITC 2013'!B3:C3)/1000</f>
        <v>3.6480700000000001</v>
      </c>
      <c r="G10" s="47">
        <f>SUM('[2]Re-Exports by Caricom SITC 2013'!B3:C3)/1000</f>
        <v>0</v>
      </c>
      <c r="H10" s="62">
        <f t="shared" ref="H10:H21" si="0">F10+D10</f>
        <v>3.66825</v>
      </c>
      <c r="I10" s="47">
        <f t="shared" ref="I10:I21" si="1">G10+E10</f>
        <v>0</v>
      </c>
      <c r="J10" s="49">
        <f t="shared" ref="J10:K21" si="2">H10-B10</f>
        <v>-2250.49577</v>
      </c>
      <c r="K10" s="50">
        <f t="shared" si="2"/>
        <v>-3757.82791</v>
      </c>
    </row>
    <row r="11" spans="1:11" x14ac:dyDescent="0.3">
      <c r="A11" s="28" t="s">
        <v>2</v>
      </c>
      <c r="B11" s="41">
        <f>SUM('[1]Imports by Caricom SITC 2014'!B4:C4)/1000</f>
        <v>0.12670000000000001</v>
      </c>
      <c r="C11" s="39">
        <f>SUM('[2]Imports by Caricom SITC 2013'!B4:C4)/1000</f>
        <v>0</v>
      </c>
      <c r="D11" s="55">
        <f>SUM('[1]Exports by Caricom SITC 2014'!B4:C4)/1000</f>
        <v>59.919750000000001</v>
      </c>
      <c r="E11" s="47">
        <f>SUM('[2]Exports by Caricom SITC 2013'!B4:C4)/1000</f>
        <v>0</v>
      </c>
      <c r="F11" s="55">
        <f>SUM('[1]Re-Exports by Caricom SITC 2013'!B4:C4)/1000</f>
        <v>0</v>
      </c>
      <c r="G11" s="47">
        <f>SUM('[2]Re-Exports by Caricom SITC 2013'!B4:C4)/1000</f>
        <v>0</v>
      </c>
      <c r="H11" s="62">
        <f t="shared" si="0"/>
        <v>59.919750000000001</v>
      </c>
      <c r="I11" s="47">
        <f t="shared" si="1"/>
        <v>0</v>
      </c>
      <c r="J11" s="49">
        <f t="shared" si="2"/>
        <v>59.793050000000001</v>
      </c>
      <c r="K11" s="50">
        <f t="shared" si="2"/>
        <v>0</v>
      </c>
    </row>
    <row r="12" spans="1:11" x14ac:dyDescent="0.3">
      <c r="A12" s="28" t="s">
        <v>3</v>
      </c>
      <c r="B12" s="41">
        <f>SUM('[1]Imports by Caricom SITC 2014'!B5:C5)/1000</f>
        <v>0</v>
      </c>
      <c r="C12" s="39">
        <f>SUM('[2]Imports by Caricom SITC 2013'!B5:C5)/1000</f>
        <v>0</v>
      </c>
      <c r="D12" s="55">
        <f>SUM('[1]Exports by Caricom SITC 2014'!B5:C5)/1000</f>
        <v>0</v>
      </c>
      <c r="E12" s="47">
        <f>SUM('[2]Exports by Caricom SITC 2013'!B5:C5)/1000</f>
        <v>0</v>
      </c>
      <c r="F12" s="55">
        <f>SUM('[1]Re-Exports by Caricom SITC 2013'!B5:C5)/1000</f>
        <v>47.868490000000001</v>
      </c>
      <c r="G12" s="47">
        <f>SUM('[2]Re-Exports by Caricom SITC 2013'!B5:C5)/1000</f>
        <v>0</v>
      </c>
      <c r="H12" s="62">
        <f t="shared" si="0"/>
        <v>47.868490000000001</v>
      </c>
      <c r="I12" s="47">
        <f t="shared" si="1"/>
        <v>0</v>
      </c>
      <c r="J12" s="49">
        <f t="shared" si="2"/>
        <v>47.868490000000001</v>
      </c>
      <c r="K12" s="50">
        <f t="shared" si="2"/>
        <v>0</v>
      </c>
    </row>
    <row r="13" spans="1:11" x14ac:dyDescent="0.3">
      <c r="A13" s="28" t="s">
        <v>4</v>
      </c>
      <c r="B13" s="41">
        <f>SUM('[1]Imports by Caricom SITC 2014'!B6:C6)/1000</f>
        <v>0</v>
      </c>
      <c r="C13" s="39">
        <f>SUM('[2]Imports by Caricom SITC 2013'!B6:C6)/1000</f>
        <v>0.95604</v>
      </c>
      <c r="D13" s="55">
        <f>SUM('[1]Exports by Caricom SITC 2014'!B6:C6)/1000</f>
        <v>0</v>
      </c>
      <c r="E13" s="47">
        <f>SUM('[2]Exports by Caricom SITC 2013'!B6:C6)/1000</f>
        <v>0</v>
      </c>
      <c r="F13" s="55">
        <f>SUM('[1]Re-Exports by Caricom SITC 2013'!B6:C6)/1000</f>
        <v>0</v>
      </c>
      <c r="G13" s="47">
        <f>SUM('[2]Re-Exports by Caricom SITC 2013'!B6:C6)/1000</f>
        <v>0</v>
      </c>
      <c r="H13" s="62">
        <f t="shared" si="0"/>
        <v>0</v>
      </c>
      <c r="I13" s="47">
        <f t="shared" si="1"/>
        <v>0</v>
      </c>
      <c r="J13" s="49">
        <f t="shared" si="2"/>
        <v>0</v>
      </c>
      <c r="K13" s="50">
        <f t="shared" si="2"/>
        <v>-0.95604</v>
      </c>
    </row>
    <row r="14" spans="1:11" x14ac:dyDescent="0.3">
      <c r="A14" s="28" t="s">
        <v>5</v>
      </c>
      <c r="B14" s="41">
        <f>SUM('[1]Imports by Caricom SITC 2014'!B7:C7)/1000</f>
        <v>1037.32457</v>
      </c>
      <c r="C14" s="39">
        <f>SUM('[2]Imports by Caricom SITC 2013'!B7:C7)/1000</f>
        <v>848.51544999999999</v>
      </c>
      <c r="D14" s="55">
        <f>SUM('[1]Exports by Caricom SITC 2014'!B7:C7)/1000</f>
        <v>21.96753</v>
      </c>
      <c r="E14" s="47">
        <f>SUM('[2]Exports by Caricom SITC 2013'!B7:C7)/1000</f>
        <v>19.788650000000001</v>
      </c>
      <c r="F14" s="55">
        <f>SUM('[1]Re-Exports by Caricom SITC 2013'!B7:C7)/1000</f>
        <v>0</v>
      </c>
      <c r="G14" s="47">
        <f>SUM('[2]Re-Exports by Caricom SITC 2013'!B7:C7)/1000</f>
        <v>0</v>
      </c>
      <c r="H14" s="62">
        <f t="shared" si="0"/>
        <v>21.96753</v>
      </c>
      <c r="I14" s="47">
        <f t="shared" si="1"/>
        <v>19.788650000000001</v>
      </c>
      <c r="J14" s="49">
        <f t="shared" si="2"/>
        <v>-1015.35704</v>
      </c>
      <c r="K14" s="50">
        <f t="shared" si="2"/>
        <v>-828.72680000000003</v>
      </c>
    </row>
    <row r="15" spans="1:11" x14ac:dyDescent="0.3">
      <c r="A15" s="28" t="s">
        <v>6</v>
      </c>
      <c r="B15" s="41">
        <f>SUM('[1]Imports by Caricom SITC 2014'!B8:C8)/1000</f>
        <v>2776.1146899999999</v>
      </c>
      <c r="C15" s="39">
        <f>SUM('[2]Imports by Caricom SITC 2013'!B8:C8)/1000</f>
        <v>1880.2149100000001</v>
      </c>
      <c r="D15" s="55">
        <f>SUM('[1]Exports by Caricom SITC 2014'!B8:C8)/1000</f>
        <v>37.28781</v>
      </c>
      <c r="E15" s="47">
        <f>SUM('[2]Exports by Caricom SITC 2013'!B8:C8)/1000</f>
        <v>87.844250000000002</v>
      </c>
      <c r="F15" s="55">
        <f>SUM('[1]Re-Exports by Caricom SITC 2013'!B8:C8)/1000</f>
        <v>579.98824000000002</v>
      </c>
      <c r="G15" s="47">
        <f>SUM('[2]Re-Exports by Caricom SITC 2013'!B8:C8)/1000</f>
        <v>884.64760000000012</v>
      </c>
      <c r="H15" s="62">
        <f t="shared" si="0"/>
        <v>617.27605000000005</v>
      </c>
      <c r="I15" s="47">
        <f t="shared" si="1"/>
        <v>972.49185000000011</v>
      </c>
      <c r="J15" s="49">
        <f t="shared" si="2"/>
        <v>-2158.8386399999999</v>
      </c>
      <c r="K15" s="50">
        <f t="shared" si="2"/>
        <v>-907.72306000000003</v>
      </c>
    </row>
    <row r="16" spans="1:11" x14ac:dyDescent="0.3">
      <c r="A16" s="28" t="s">
        <v>7</v>
      </c>
      <c r="B16" s="41">
        <f>SUM('[1]Imports by Caricom SITC 2014'!B9:C9)/1000</f>
        <v>446.32216999999997</v>
      </c>
      <c r="C16" s="39">
        <f>SUM('[2]Imports by Caricom SITC 2013'!B9:C9)/1000</f>
        <v>524.27404999999999</v>
      </c>
      <c r="D16" s="55">
        <f>SUM('[1]Exports by Caricom SITC 2014'!B9:C9)/1000</f>
        <v>0</v>
      </c>
      <c r="E16" s="47">
        <f>SUM('[2]Exports by Caricom SITC 2013'!B9:C9)/1000</f>
        <v>0</v>
      </c>
      <c r="F16" s="55">
        <f>SUM('[1]Re-Exports by Caricom SITC 2013'!B9:C9)/1000</f>
        <v>0</v>
      </c>
      <c r="G16" s="47">
        <f>SUM('[2]Re-Exports by Caricom SITC 2013'!B9:C9)/1000</f>
        <v>0</v>
      </c>
      <c r="H16" s="62">
        <f t="shared" si="0"/>
        <v>0</v>
      </c>
      <c r="I16" s="47">
        <f t="shared" si="1"/>
        <v>0</v>
      </c>
      <c r="J16" s="49">
        <f t="shared" si="2"/>
        <v>-446.32216999999997</v>
      </c>
      <c r="K16" s="50">
        <f t="shared" si="2"/>
        <v>-524.27404999999999</v>
      </c>
    </row>
    <row r="17" spans="1:11" x14ac:dyDescent="0.3">
      <c r="A17" s="28" t="s">
        <v>8</v>
      </c>
      <c r="B17" s="41">
        <f>SUM('[1]Imports by Caricom SITC 2014'!B10:C10)/1000</f>
        <v>439.51067999999998</v>
      </c>
      <c r="C17" s="39">
        <f>SUM('[2]Imports by Caricom SITC 2013'!B10:C10)/1000</f>
        <v>278.2199</v>
      </c>
      <c r="D17" s="55">
        <f>SUM('[1]Exports by Caricom SITC 2014'!B10:C10)/1000</f>
        <v>0</v>
      </c>
      <c r="E17" s="47">
        <f>SUM('[2]Exports by Caricom SITC 2013'!B10:C10)/1000</f>
        <v>0</v>
      </c>
      <c r="F17" s="55">
        <f>SUM('[1]Re-Exports by Caricom SITC 2013'!B10:C10)/1000</f>
        <v>0</v>
      </c>
      <c r="G17" s="47">
        <f>SUM('[2]Re-Exports by Caricom SITC 2013'!B10:C10)/1000</f>
        <v>0</v>
      </c>
      <c r="H17" s="62">
        <f t="shared" si="0"/>
        <v>0</v>
      </c>
      <c r="I17" s="47">
        <f t="shared" si="1"/>
        <v>0</v>
      </c>
      <c r="J17" s="49">
        <f t="shared" si="2"/>
        <v>-439.51067999999998</v>
      </c>
      <c r="K17" s="50">
        <f t="shared" si="2"/>
        <v>-278.2199</v>
      </c>
    </row>
    <row r="18" spans="1:11" x14ac:dyDescent="0.3">
      <c r="A18" s="28" t="s">
        <v>9</v>
      </c>
      <c r="B18" s="41">
        <f>SUM('[1]Imports by Caricom SITC 2014'!B11:C11)/1000</f>
        <v>0</v>
      </c>
      <c r="C18" s="39">
        <f>SUM('[2]Imports by Caricom SITC 2013'!B11:C11)/1000</f>
        <v>0</v>
      </c>
      <c r="D18" s="55">
        <f>SUM('[1]Exports by Caricom SITC 2014'!B11:C11)/1000</f>
        <v>0</v>
      </c>
      <c r="E18" s="47">
        <f>SUM('[2]Exports by Caricom SITC 2013'!B11:C11)/1000</f>
        <v>0</v>
      </c>
      <c r="F18" s="55">
        <f>SUM('[1]Re-Exports by Caricom SITC 2013'!B11:C11)/1000</f>
        <v>0</v>
      </c>
      <c r="G18" s="47">
        <f>SUM('[2]Re-Exports by Caricom SITC 2013'!B11:C11)/1000</f>
        <v>0</v>
      </c>
      <c r="H18" s="62">
        <f t="shared" si="0"/>
        <v>0</v>
      </c>
      <c r="I18" s="47">
        <f t="shared" si="1"/>
        <v>0</v>
      </c>
      <c r="J18" s="49">
        <f t="shared" si="2"/>
        <v>0</v>
      </c>
      <c r="K18" s="50">
        <f t="shared" si="2"/>
        <v>0</v>
      </c>
    </row>
    <row r="19" spans="1:11" x14ac:dyDescent="0.3">
      <c r="A19" s="28" t="s">
        <v>11</v>
      </c>
      <c r="B19" s="41">
        <f>SUM('[1]Imports by Caricom SITC 2014'!B12:C12)/1000</f>
        <v>97.930460000000011</v>
      </c>
      <c r="C19" s="39">
        <f>SUM('[2]Imports by Caricom SITC 2013'!B12:C12)/1000</f>
        <v>106.70255</v>
      </c>
      <c r="D19" s="55">
        <f>SUM('[1]Exports by Caricom SITC 2014'!B12:C12)/1000</f>
        <v>0</v>
      </c>
      <c r="E19" s="47">
        <f>SUM('[2]Exports by Caricom SITC 2013'!B12:C12)/1000</f>
        <v>0</v>
      </c>
      <c r="F19" s="55">
        <f>SUM('[1]Re-Exports by Caricom SITC 2013'!B12:C12)/1000</f>
        <v>0</v>
      </c>
      <c r="G19" s="47">
        <f>SUM('[2]Re-Exports by Caricom SITC 2013'!B12:C12)/1000</f>
        <v>20.981999999999999</v>
      </c>
      <c r="H19" s="62">
        <f t="shared" si="0"/>
        <v>0</v>
      </c>
      <c r="I19" s="47">
        <f t="shared" si="1"/>
        <v>20.981999999999999</v>
      </c>
      <c r="J19" s="44" t="s">
        <v>64</v>
      </c>
      <c r="K19" s="45" t="s">
        <v>64</v>
      </c>
    </row>
    <row r="20" spans="1:11" x14ac:dyDescent="0.3">
      <c r="A20" s="28" t="s">
        <v>10</v>
      </c>
      <c r="B20" s="41">
        <f>SUM('[1]Imports by Caricom SITC 2014'!B13:C13)/1000</f>
        <v>0.47046000000000004</v>
      </c>
      <c r="C20" s="39">
        <f>SUM('[2]Imports by Caricom SITC 2013'!B13:C13)/1000</f>
        <v>50.824940000000005</v>
      </c>
      <c r="D20" s="55">
        <f>SUM('[1]Exports by Caricom SITC 2014'!B13:C13)/1000</f>
        <v>0</v>
      </c>
      <c r="E20" s="47">
        <f>SUM('[2]Exports by Caricom SITC 2013'!B13:C13)/1000</f>
        <v>0</v>
      </c>
      <c r="F20" s="55">
        <f>SUM('[1]Re-Exports by Caricom SITC 2013'!B13:C13)/1000</f>
        <v>0</v>
      </c>
      <c r="G20" s="47">
        <f>SUM('[2]Re-Exports by Caricom SITC 2013'!B13:C13)/1000</f>
        <v>0</v>
      </c>
      <c r="H20" s="62">
        <f t="shared" si="0"/>
        <v>0</v>
      </c>
      <c r="I20" s="47">
        <f t="shared" si="1"/>
        <v>0</v>
      </c>
      <c r="J20" s="49">
        <f t="shared" si="2"/>
        <v>-0.47046000000000004</v>
      </c>
      <c r="K20" s="50">
        <f>I20-C20</f>
        <v>-50.824940000000005</v>
      </c>
    </row>
    <row r="21" spans="1:11" x14ac:dyDescent="0.3">
      <c r="A21" s="28" t="s">
        <v>12</v>
      </c>
      <c r="B21" s="41">
        <f>SUM('[1]Imports by Caricom SITC 2014'!B14:C14)/1000</f>
        <v>0</v>
      </c>
      <c r="C21" s="39">
        <f>SUM('[2]Imports by Caricom SITC 2013'!B14:C14)/1000</f>
        <v>2.09626</v>
      </c>
      <c r="D21" s="55">
        <f>SUM('[1]Exports by Caricom SITC 2014'!B14:C14)/1000</f>
        <v>0</v>
      </c>
      <c r="E21" s="47">
        <f>SUM('[2]Exports by Caricom SITC 2013'!B14:C14)/1000</f>
        <v>0</v>
      </c>
      <c r="F21" s="55">
        <f>SUM('[1]Re-Exports by Caricom SITC 2013'!B14:C14)/1000</f>
        <v>6.2542499999999999</v>
      </c>
      <c r="G21" s="47">
        <f>SUM('[2]Re-Exports by Caricom SITC 2013'!B14:C14)/1000</f>
        <v>0</v>
      </c>
      <c r="H21" s="62">
        <f t="shared" si="0"/>
        <v>6.2542499999999999</v>
      </c>
      <c r="I21" s="47">
        <f t="shared" si="1"/>
        <v>0</v>
      </c>
      <c r="J21" s="49">
        <f t="shared" si="2"/>
        <v>6.2542499999999999</v>
      </c>
      <c r="K21" s="51">
        <f>I21-C21</f>
        <v>-2.09626</v>
      </c>
    </row>
    <row r="22" spans="1:11" ht="15" thickBot="1" x14ac:dyDescent="0.35">
      <c r="A22" s="2" t="s">
        <v>13</v>
      </c>
      <c r="B22" s="58">
        <f t="shared" ref="B22:I22" si="3">SUM(B9:B21)</f>
        <v>7667.8541999999989</v>
      </c>
      <c r="C22" s="57">
        <f t="shared" si="3"/>
        <v>7759.4524200000014</v>
      </c>
      <c r="D22" s="58">
        <f t="shared" si="3"/>
        <v>7576.295207000001</v>
      </c>
      <c r="E22" s="57">
        <f t="shared" si="3"/>
        <v>12847.900180000002</v>
      </c>
      <c r="F22" s="58">
        <f t="shared" si="3"/>
        <v>668.58645000000001</v>
      </c>
      <c r="G22" s="57">
        <f t="shared" si="3"/>
        <v>905.6296000000001</v>
      </c>
      <c r="H22" s="58">
        <f t="shared" si="3"/>
        <v>8244.8816569999999</v>
      </c>
      <c r="I22" s="57">
        <f t="shared" si="3"/>
        <v>13753.529780000003</v>
      </c>
      <c r="J22" s="52">
        <f>SUM(J9:J21)</f>
        <v>674.95791700000098</v>
      </c>
      <c r="K22" s="52">
        <f>SUM(K9:K21)</f>
        <v>6079.7979100000011</v>
      </c>
    </row>
    <row r="23" spans="1:11" ht="15" thickTop="1" x14ac:dyDescent="0.3">
      <c r="A23" s="1" t="s">
        <v>85</v>
      </c>
    </row>
    <row r="24" spans="1:11" x14ac:dyDescent="0.3">
      <c r="A24" s="1" t="s">
        <v>86</v>
      </c>
      <c r="B24" s="14"/>
      <c r="C24" s="14"/>
      <c r="D24" s="14"/>
      <c r="E24" s="14"/>
      <c r="F24" s="14"/>
      <c r="G24" s="14"/>
      <c r="H24" s="14"/>
      <c r="I24" s="14"/>
    </row>
    <row r="25" spans="1:11" x14ac:dyDescent="0.3">
      <c r="A25" s="1" t="s">
        <v>87</v>
      </c>
      <c r="E25" s="3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workbookViewId="0">
      <selection activeCell="B27" sqref="B27"/>
    </sheetView>
  </sheetViews>
  <sheetFormatPr defaultRowHeight="14.4" x14ac:dyDescent="0.3"/>
  <cols>
    <col min="1" max="1" width="26" customWidth="1"/>
    <col min="2" max="2" width="14.33203125" bestFit="1" customWidth="1"/>
    <col min="3" max="4" width="13.33203125" bestFit="1" customWidth="1"/>
    <col min="5" max="5" width="14.33203125" bestFit="1" customWidth="1"/>
    <col min="6" max="7" width="11.5546875" bestFit="1" customWidth="1"/>
    <col min="8" max="8" width="13.33203125" bestFit="1" customWidth="1"/>
    <col min="9" max="9" width="14.33203125" bestFit="1" customWidth="1"/>
  </cols>
  <sheetData>
    <row r="1" spans="1:9" x14ac:dyDescent="0.3">
      <c r="A1" s="220" t="s">
        <v>113</v>
      </c>
      <c r="B1" s="220"/>
      <c r="C1" s="220"/>
      <c r="D1" s="220"/>
      <c r="E1" s="220"/>
      <c r="F1" s="220"/>
      <c r="G1" s="220"/>
      <c r="H1" s="220"/>
      <c r="I1" s="220"/>
    </row>
    <row r="2" spans="1:9" x14ac:dyDescent="0.3">
      <c r="A2" s="220" t="s">
        <v>132</v>
      </c>
      <c r="B2" s="220"/>
      <c r="C2" s="220"/>
      <c r="D2" s="220"/>
      <c r="E2" s="220"/>
      <c r="F2" s="220"/>
      <c r="G2" s="220"/>
      <c r="H2" s="220"/>
      <c r="I2" s="220"/>
    </row>
    <row r="3" spans="1:9" x14ac:dyDescent="0.3">
      <c r="A3" s="220" t="s">
        <v>140</v>
      </c>
      <c r="B3" s="220"/>
      <c r="C3" s="220"/>
      <c r="D3" s="220"/>
      <c r="E3" s="220"/>
      <c r="F3" s="220"/>
      <c r="G3" s="220"/>
      <c r="H3" s="220"/>
      <c r="I3" s="220"/>
    </row>
    <row r="4" spans="1:9" x14ac:dyDescent="0.3">
      <c r="A4" s="8"/>
      <c r="B4" s="8"/>
      <c r="C4" s="8"/>
      <c r="D4" s="8"/>
      <c r="E4" s="8"/>
      <c r="F4" s="8"/>
      <c r="G4" s="8"/>
      <c r="H4" s="8"/>
      <c r="I4" s="12" t="s">
        <v>65</v>
      </c>
    </row>
    <row r="5" spans="1:9" x14ac:dyDescent="0.3">
      <c r="A5" s="221" t="s">
        <v>14</v>
      </c>
      <c r="B5" s="221" t="s">
        <v>62</v>
      </c>
      <c r="C5" s="221"/>
      <c r="D5" s="221" t="s">
        <v>61</v>
      </c>
      <c r="E5" s="221"/>
      <c r="F5" s="221"/>
      <c r="G5" s="221"/>
      <c r="H5" s="221"/>
      <c r="I5" s="221"/>
    </row>
    <row r="6" spans="1:9" x14ac:dyDescent="0.3">
      <c r="A6" s="221"/>
      <c r="B6" s="221"/>
      <c r="C6" s="221"/>
      <c r="D6" s="221" t="s">
        <v>16</v>
      </c>
      <c r="E6" s="221"/>
      <c r="F6" s="221" t="s">
        <v>17</v>
      </c>
      <c r="G6" s="221"/>
      <c r="H6" s="226" t="s">
        <v>18</v>
      </c>
      <c r="I6" s="227"/>
    </row>
    <row r="7" spans="1:9" x14ac:dyDescent="0.3">
      <c r="A7" s="4"/>
      <c r="B7" s="8" t="s">
        <v>129</v>
      </c>
      <c r="C7" s="8" t="s">
        <v>129</v>
      </c>
      <c r="D7" s="22" t="s">
        <v>129</v>
      </c>
      <c r="E7" s="23" t="s">
        <v>129</v>
      </c>
      <c r="F7" s="8" t="s">
        <v>129</v>
      </c>
      <c r="G7" s="23" t="s">
        <v>129</v>
      </c>
      <c r="H7" s="8" t="s">
        <v>129</v>
      </c>
      <c r="I7" s="23" t="s">
        <v>129</v>
      </c>
    </row>
    <row r="8" spans="1:9" x14ac:dyDescent="0.3">
      <c r="A8" s="37"/>
      <c r="B8" s="26">
        <v>2014</v>
      </c>
      <c r="C8" s="27">
        <v>2013</v>
      </c>
      <c r="D8" s="26">
        <v>2014</v>
      </c>
      <c r="E8" s="27">
        <v>2013</v>
      </c>
      <c r="F8" s="26">
        <v>2014</v>
      </c>
      <c r="G8" s="27">
        <v>2013</v>
      </c>
      <c r="H8" s="26">
        <v>2014</v>
      </c>
      <c r="I8" s="27">
        <v>2013</v>
      </c>
    </row>
    <row r="9" spans="1:9" x14ac:dyDescent="0.3">
      <c r="A9" s="19" t="s">
        <v>133</v>
      </c>
      <c r="B9" s="40">
        <f>SUM('[1]Caricom Imports by COO 14'!B3:C3)/1000</f>
        <v>4.01</v>
      </c>
      <c r="C9" s="39">
        <f>SUM('[2]Caricom Imports by COO 13'!B3:C3)/1000</f>
        <v>0</v>
      </c>
      <c r="D9" s="48">
        <f>SUM('[1]CARICOM exports by COO 13'!B3:C3)/1000</f>
        <v>34.565440000000002</v>
      </c>
      <c r="E9" s="39">
        <f>SUM('[2]CARICOM exports by COO 13'!B3:C3)/1000</f>
        <v>0</v>
      </c>
      <c r="F9" s="41">
        <f>SUM('[1]CARICOM re-exports by COO 14'!B3:C3)/1000</f>
        <v>0</v>
      </c>
      <c r="G9" s="39">
        <f>SUM('[2]CARICOM re-exports by COO 13'!B3:C3)/1000</f>
        <v>0</v>
      </c>
      <c r="H9" s="40">
        <f>F9+D9</f>
        <v>34.565440000000002</v>
      </c>
      <c r="I9" s="39">
        <f>G9+E9</f>
        <v>0</v>
      </c>
    </row>
    <row r="10" spans="1:9" x14ac:dyDescent="0.3">
      <c r="A10" s="19" t="s">
        <v>30</v>
      </c>
      <c r="B10" s="40">
        <f>SUM('[1]Caricom Imports by COO 14'!B4:C4)/1000</f>
        <v>788.35709000000008</v>
      </c>
      <c r="C10" s="39">
        <f>SUM('[2]Caricom Imports by COO 13'!B4:C4)/1000</f>
        <v>309.57763</v>
      </c>
      <c r="D10" s="48">
        <f>SUM('[1]CARICOM exports by COO 13'!B4:C4)/1000</f>
        <v>235.88225</v>
      </c>
      <c r="E10" s="39">
        <f>SUM('[2]CARICOM exports by COO 13'!B4:C4)/1000</f>
        <v>513.87527</v>
      </c>
      <c r="F10" s="41">
        <f>SUM('[1]CARICOM re-exports by COO 14'!B4:C4)/1000</f>
        <v>0.73941000000000001</v>
      </c>
      <c r="G10" s="39">
        <f>SUM('[2]CARICOM re-exports by COO 13'!B4:C4)/1000</f>
        <v>0</v>
      </c>
      <c r="H10" s="40">
        <f t="shared" ref="H10:H20" si="0">F10+D10</f>
        <v>236.62165999999999</v>
      </c>
      <c r="I10" s="39">
        <f t="shared" ref="I10:I20" si="1">G10+E10</f>
        <v>513.87527</v>
      </c>
    </row>
    <row r="11" spans="1:9" x14ac:dyDescent="0.3">
      <c r="A11" s="19" t="s">
        <v>31</v>
      </c>
      <c r="B11" s="40">
        <f>SUM('[1]Caricom Imports by COO 14'!B5:C5)/1000</f>
        <v>251.05563000000001</v>
      </c>
      <c r="C11" s="39">
        <f>SUM('[2]Caricom Imports by COO 13'!B5:C5)/1000</f>
        <v>169.71410999999998</v>
      </c>
      <c r="D11" s="48">
        <f>SUM('[1]CARICOM exports by COO 13'!B5:C5)/1000</f>
        <v>0</v>
      </c>
      <c r="E11" s="39">
        <f>SUM('[2]CARICOM exports by COO 13'!B5:C5)/1000</f>
        <v>0</v>
      </c>
      <c r="F11" s="41">
        <f>SUM('[1]CARICOM re-exports by COO 14'!B5:C5)/1000</f>
        <v>15.84</v>
      </c>
      <c r="G11" s="39">
        <f>SUM('[2]CARICOM re-exports by COO 13'!B5:C5)/1000</f>
        <v>0</v>
      </c>
      <c r="H11" s="40">
        <f t="shared" si="0"/>
        <v>15.84</v>
      </c>
      <c r="I11" s="39">
        <f t="shared" si="1"/>
        <v>0</v>
      </c>
    </row>
    <row r="12" spans="1:9" x14ac:dyDescent="0.3">
      <c r="A12" s="19" t="s">
        <v>32</v>
      </c>
      <c r="B12" s="40">
        <f>SUM('[1]Caricom Imports by COO 14'!B6:C6)/1000</f>
        <v>132.27134000000001</v>
      </c>
      <c r="C12" s="39">
        <f>SUM('[2]Caricom Imports by COO 13'!B6:C6)/1000</f>
        <v>0.155</v>
      </c>
      <c r="D12" s="48">
        <f>SUM('[1]CARICOM exports by COO 13'!B6:C6)/1000</f>
        <v>0</v>
      </c>
      <c r="E12" s="39">
        <f>SUM('[2]CARICOM exports by COO 13'!B6:C6)/1000</f>
        <v>0</v>
      </c>
      <c r="F12" s="41">
        <f>SUM('[1]CARICOM re-exports by COO 14'!B6:C6)/1000</f>
        <v>6.0525000000000002</v>
      </c>
      <c r="G12" s="39">
        <f>SUM('[2]CARICOM re-exports by COO 13'!B6:C6)/1000</f>
        <v>0</v>
      </c>
      <c r="H12" s="40">
        <f t="shared" si="0"/>
        <v>6.0525000000000002</v>
      </c>
      <c r="I12" s="39">
        <f t="shared" si="1"/>
        <v>0</v>
      </c>
    </row>
    <row r="13" spans="1:9" x14ac:dyDescent="0.3">
      <c r="A13" s="19" t="s">
        <v>33</v>
      </c>
      <c r="B13" s="40">
        <f>SUM('[1]Caricom Imports by COO 14'!B7:C7)/1000</f>
        <v>498.31162999999998</v>
      </c>
      <c r="C13" s="39">
        <f>SUM('[2]Caricom Imports by COO 13'!B7:C7)/1000</f>
        <v>153.06921</v>
      </c>
      <c r="D13" s="48">
        <f>SUM('[1]CARICOM exports by COO 13'!B7:C7)/1000</f>
        <v>1649.3367800000001</v>
      </c>
      <c r="E13" s="39">
        <f>SUM('[2]CARICOM exports by COO 13'!B7:C7)/1000</f>
        <v>2129.1812199999999</v>
      </c>
      <c r="F13" s="41">
        <f>SUM('[1]CARICOM re-exports by COO 14'!B7:C7)/1000</f>
        <v>0</v>
      </c>
      <c r="G13" s="39">
        <f>SUM('[2]CARICOM re-exports by COO 13'!B7:C7)/1000</f>
        <v>0</v>
      </c>
      <c r="H13" s="40">
        <f t="shared" si="0"/>
        <v>1649.3367800000001</v>
      </c>
      <c r="I13" s="39">
        <f t="shared" si="1"/>
        <v>2129.1812199999999</v>
      </c>
    </row>
    <row r="14" spans="1:9" x14ac:dyDescent="0.3">
      <c r="A14" s="19" t="s">
        <v>134</v>
      </c>
      <c r="B14" s="40">
        <f>SUM('[1]Caricom Imports by COO 14'!B8:C8)/1000</f>
        <v>0</v>
      </c>
      <c r="C14" s="39">
        <f>SUM('[2]Caricom Imports by COO 13'!B8:C8)/1000</f>
        <v>2.5180000000000001E-2</v>
      </c>
      <c r="D14" s="48">
        <f>SUM('[1]CARICOM exports by COO 13'!B8:C8)/1000</f>
        <v>0</v>
      </c>
      <c r="E14" s="39">
        <f>SUM('[2]CARICOM exports by COO 13'!B8:C8)/1000</f>
        <v>0</v>
      </c>
      <c r="F14" s="41">
        <f>SUM('[1]CARICOM re-exports by COO 14'!B8:C8)/1000</f>
        <v>0</v>
      </c>
      <c r="G14" s="39">
        <f>SUM('[2]CARICOM re-exports by COO 13'!B8:C8)/1000</f>
        <v>0</v>
      </c>
      <c r="H14" s="40">
        <f t="shared" si="0"/>
        <v>0</v>
      </c>
      <c r="I14" s="39">
        <f t="shared" si="1"/>
        <v>0</v>
      </c>
    </row>
    <row r="15" spans="1:9" x14ac:dyDescent="0.3">
      <c r="A15" s="19" t="s">
        <v>34</v>
      </c>
      <c r="B15" s="40">
        <f>SUM('[1]Caricom Imports by COO 14'!B9:C9)/1000</f>
        <v>2658.18867</v>
      </c>
      <c r="C15" s="39">
        <f>SUM('[2]Caricom Imports by COO 13'!B9:C9)/1000</f>
        <v>2680.9579399999998</v>
      </c>
      <c r="D15" s="48">
        <f>SUM('[1]CARICOM exports by COO 13'!B9:C9)/1000</f>
        <v>3572.4737939999995</v>
      </c>
      <c r="E15" s="39">
        <f>SUM('[2]CARICOM exports by COO 13'!B9:C9)/1000</f>
        <v>3344.00252</v>
      </c>
      <c r="F15" s="41">
        <f>SUM('[1]CARICOM re-exports by COO 14'!B9:C9)/1000</f>
        <v>645.75279</v>
      </c>
      <c r="G15" s="39">
        <f>SUM('[2]CARICOM re-exports by COO 13'!B9:C9)/1000</f>
        <v>878.91468000000009</v>
      </c>
      <c r="H15" s="40">
        <f t="shared" si="0"/>
        <v>4218.226584</v>
      </c>
      <c r="I15" s="39">
        <f t="shared" si="1"/>
        <v>4222.9171999999999</v>
      </c>
    </row>
    <row r="16" spans="1:9" x14ac:dyDescent="0.3">
      <c r="A16" s="19" t="s">
        <v>135</v>
      </c>
      <c r="B16" s="40">
        <f>SUM('[1]Caricom Imports by COO 14'!B10:C10)/1000</f>
        <v>194.8905</v>
      </c>
      <c r="C16" s="39">
        <f>SUM('[2]Caricom Imports by COO 13'!B10:C10)/1000</f>
        <v>0</v>
      </c>
      <c r="D16" s="48">
        <f>SUM('[1]CARICOM exports by COO 13'!B10:C10)/1000</f>
        <v>0</v>
      </c>
      <c r="E16" s="39">
        <f>SUM('[2]CARICOM exports by COO 13'!B10:C10)/1000</f>
        <v>0</v>
      </c>
      <c r="F16" s="41">
        <f>SUM('[1]CARICOM re-exports by COO 14'!B10:C10)/1000</f>
        <v>0.20175000000000001</v>
      </c>
      <c r="G16" s="39">
        <f>SUM('[2]CARICOM re-exports by COO 13'!B10:C10)/1000</f>
        <v>0</v>
      </c>
      <c r="H16" s="40">
        <f t="shared" si="0"/>
        <v>0.20175000000000001</v>
      </c>
      <c r="I16" s="39">
        <f t="shared" si="1"/>
        <v>0</v>
      </c>
    </row>
    <row r="17" spans="1:9" x14ac:dyDescent="0.3">
      <c r="A17" s="19" t="s">
        <v>136</v>
      </c>
      <c r="B17" s="40">
        <f>SUM('[1]Caricom Imports by COO 14'!B11:C11)/1000</f>
        <v>395.66922</v>
      </c>
      <c r="C17" s="39">
        <f>SUM('[2]Caricom Imports by COO 13'!B11:C11)/1000</f>
        <v>653.43346999999994</v>
      </c>
      <c r="D17" s="48">
        <f>SUM('[1]CARICOM exports by COO 13'!B11:C11)/1000</f>
        <v>2.74255</v>
      </c>
      <c r="E17" s="39">
        <f>SUM('[2]CARICOM exports by COO 13'!B11:C11)/1000</f>
        <v>0</v>
      </c>
      <c r="F17" s="41">
        <f>SUM('[1]CARICOM re-exports by COO 14'!B11:C11)/1000</f>
        <v>0</v>
      </c>
      <c r="G17" s="39">
        <f>SUM('[2]CARICOM re-exports by COO 13'!B11:C11)/1000</f>
        <v>5.73292</v>
      </c>
      <c r="H17" s="40">
        <f t="shared" si="0"/>
        <v>2.74255</v>
      </c>
      <c r="I17" s="39">
        <f t="shared" si="1"/>
        <v>5.73292</v>
      </c>
    </row>
    <row r="18" spans="1:9" x14ac:dyDescent="0.3">
      <c r="A18" s="19" t="s">
        <v>143</v>
      </c>
      <c r="B18" s="40">
        <f>SUM('[1]Caricom Imports by COO 14'!B12:C12)/1000</f>
        <v>0</v>
      </c>
      <c r="C18" s="39">
        <f>SUM('[2]Caricom Imports by COO 13'!B12:C12)/1000</f>
        <v>0</v>
      </c>
      <c r="D18" s="48">
        <f>SUM('[1]CARICOM exports by COO 13'!B12:C12)/1000</f>
        <v>0</v>
      </c>
      <c r="E18" s="39">
        <f>SUM('[2]CARICOM exports by COO 13'!B12:C12)/1000</f>
        <v>0</v>
      </c>
      <c r="F18" s="41">
        <f>SUM('[1]CARICOM re-exports by COO 14'!B12:C12)/1000</f>
        <v>0</v>
      </c>
      <c r="G18" s="39">
        <f>SUM('[2]CARICOM re-exports by COO 13'!B12:C12)/1000</f>
        <v>0</v>
      </c>
      <c r="H18" s="40"/>
      <c r="I18" s="39"/>
    </row>
    <row r="19" spans="1:9" x14ac:dyDescent="0.3">
      <c r="A19" s="19" t="s">
        <v>137</v>
      </c>
      <c r="B19" s="40">
        <f>SUM('[1]Caricom Imports by COO 14'!B13:C13)/1000</f>
        <v>14.68961</v>
      </c>
      <c r="C19" s="39">
        <f>SUM('[2]Caricom Imports by COO 13'!B13:C13)/1000</f>
        <v>0</v>
      </c>
      <c r="D19" s="48">
        <f>SUM('[1]CARICOM exports by COO 13'!B13:C13)/1000</f>
        <v>427.10861</v>
      </c>
      <c r="E19" s="39">
        <f>SUM('[2]CARICOM exports by COO 13'!B13:C13)/1000</f>
        <v>180.77227999999999</v>
      </c>
      <c r="F19" s="41">
        <f>SUM('[1]CARICOM re-exports by COO 14'!B13:C13)/1000</f>
        <v>0</v>
      </c>
      <c r="G19" s="39">
        <f>SUM('[2]CARICOM re-exports by COO 13'!B13:C13)/1000</f>
        <v>0</v>
      </c>
      <c r="H19" s="40">
        <f t="shared" si="0"/>
        <v>427.10861</v>
      </c>
      <c r="I19" s="39">
        <f t="shared" si="1"/>
        <v>180.77227999999999</v>
      </c>
    </row>
    <row r="20" spans="1:9" x14ac:dyDescent="0.3">
      <c r="A20" s="19" t="s">
        <v>38</v>
      </c>
      <c r="B20" s="40">
        <f>SUM('[1]Caricom Imports by COO 14'!B14:C14)/1000</f>
        <v>2730.4105099999997</v>
      </c>
      <c r="C20" s="39">
        <f>SUM('[2]Caricom Imports by COO 13'!B14:C14)/1000</f>
        <v>3792.5198799999998</v>
      </c>
      <c r="D20" s="48">
        <f>SUM('[1]CARICOM exports by COO 13'!B14:C14)/1000</f>
        <v>1654.185782</v>
      </c>
      <c r="E20" s="39">
        <f>SUM('[2]CARICOM exports by COO 13'!B14:C14)/1000</f>
        <v>6680.0689000000002</v>
      </c>
      <c r="F20" s="41">
        <f>SUM('[1]CARICOM re-exports by COO 14'!B14:C14)/1000</f>
        <v>0</v>
      </c>
      <c r="G20" s="39">
        <f>SUM('[2]CARICOM re-exports by COO 13'!B14:C14)/1000</f>
        <v>20.981999999999999</v>
      </c>
      <c r="H20" s="40">
        <f t="shared" si="0"/>
        <v>1654.185782</v>
      </c>
      <c r="I20" s="39">
        <f t="shared" si="1"/>
        <v>6701.0509000000002</v>
      </c>
    </row>
    <row r="21" spans="1:9" ht="15" hidden="1" thickBot="1" x14ac:dyDescent="0.35">
      <c r="A21" s="63" t="s">
        <v>144</v>
      </c>
      <c r="B21" s="40">
        <f>SUM('[1]Caricom Imports by COO 14'!B15:C15)/1000</f>
        <v>0</v>
      </c>
      <c r="C21" s="39">
        <f>SUM('[2]Caricom Imports by COO 13'!B15:C15)/1000</f>
        <v>0</v>
      </c>
      <c r="D21" s="48">
        <f>SUM('[1]CARICOM exports by COO 13'!B15:C15)/1000</f>
        <v>0</v>
      </c>
      <c r="E21" s="39">
        <f>SUM('[2]CARICOM exports by COO 13'!B15:C15)/1000</f>
        <v>0</v>
      </c>
      <c r="F21" s="41">
        <f>SUM('[1]CARICOM re-exports by COO 14'!B15:C15)/1000</f>
        <v>0</v>
      </c>
      <c r="G21" s="39">
        <f>SUM('[2]CARICOM re-exports by COO 13'!B15:C15)/1000</f>
        <v>0</v>
      </c>
      <c r="H21" s="40"/>
      <c r="I21" s="39"/>
    </row>
    <row r="22" spans="1:9" ht="15" thickBot="1" x14ac:dyDescent="0.35">
      <c r="A22" s="7" t="s">
        <v>18</v>
      </c>
      <c r="B22" s="56">
        <f t="shared" ref="B22:I22" si="2">SUM(B9:B20)</f>
        <v>7667.8541999999998</v>
      </c>
      <c r="C22" s="57">
        <f t="shared" si="2"/>
        <v>7759.4524199999996</v>
      </c>
      <c r="D22" s="56">
        <f t="shared" si="2"/>
        <v>7576.2952060000007</v>
      </c>
      <c r="E22" s="57">
        <f t="shared" si="2"/>
        <v>12847.90019</v>
      </c>
      <c r="F22" s="58">
        <f t="shared" si="2"/>
        <v>668.5864499999999</v>
      </c>
      <c r="G22" s="57">
        <f t="shared" si="2"/>
        <v>905.6296000000001</v>
      </c>
      <c r="H22" s="58">
        <f t="shared" si="2"/>
        <v>8244.8816560000014</v>
      </c>
      <c r="I22" s="57">
        <f t="shared" si="2"/>
        <v>13753.529790000001</v>
      </c>
    </row>
    <row r="23" spans="1:9" ht="15" thickTop="1" x14ac:dyDescent="0.3">
      <c r="A23" s="1" t="s">
        <v>85</v>
      </c>
      <c r="B23" s="10"/>
      <c r="C23" s="10"/>
      <c r="D23" s="10"/>
      <c r="E23" s="10"/>
      <c r="F23" s="10"/>
      <c r="G23" s="10"/>
    </row>
    <row r="24" spans="1:9" x14ac:dyDescent="0.3">
      <c r="A24" s="1" t="s">
        <v>138</v>
      </c>
      <c r="B24" s="10"/>
      <c r="C24" s="10"/>
      <c r="D24" s="10"/>
      <c r="E24" s="10"/>
      <c r="F24" s="10"/>
      <c r="G24" s="10"/>
      <c r="H24" s="10"/>
      <c r="I24" s="10"/>
    </row>
    <row r="25" spans="1:9" x14ac:dyDescent="0.3">
      <c r="B25" s="53"/>
      <c r="C25" s="53"/>
      <c r="D25" s="53"/>
      <c r="E25" s="53"/>
      <c r="F25" s="53"/>
      <c r="G25" s="53"/>
      <c r="H25" s="53"/>
      <c r="I25" s="53"/>
    </row>
    <row r="26" spans="1:9" x14ac:dyDescent="0.3">
      <c r="B26" s="55"/>
      <c r="C26" s="55"/>
      <c r="D26" s="55"/>
      <c r="E26" s="55"/>
      <c r="F26" s="55"/>
      <c r="G26" s="55"/>
      <c r="H26" s="55"/>
      <c r="I26" s="55"/>
    </row>
    <row r="27" spans="1:9" x14ac:dyDescent="0.3">
      <c r="B27" s="3"/>
      <c r="C27" s="3"/>
      <c r="D27" s="3"/>
      <c r="E27" s="3"/>
      <c r="F27" s="3"/>
      <c r="G27" s="3"/>
      <c r="H27" s="3"/>
      <c r="I27" s="3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8"/>
  <sheetViews>
    <sheetView workbookViewId="0">
      <selection sqref="A1:XFD1048576"/>
    </sheetView>
  </sheetViews>
  <sheetFormatPr defaultRowHeight="14.4" x14ac:dyDescent="0.3"/>
  <cols>
    <col min="1" max="1" width="26.109375" customWidth="1"/>
    <col min="2" max="3" width="14.33203125" bestFit="1" customWidth="1"/>
    <col min="4" max="9" width="12.5546875" bestFit="1" customWidth="1"/>
    <col min="10" max="11" width="12.88671875" bestFit="1" customWidth="1"/>
  </cols>
  <sheetData>
    <row r="1" spans="1:11" x14ac:dyDescent="0.3">
      <c r="A1" s="220" t="s">
        <v>128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x14ac:dyDescent="0.3">
      <c r="A2" s="220" t="s">
        <v>103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1" x14ac:dyDescent="0.3">
      <c r="A3" s="220" t="s">
        <v>157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1" x14ac:dyDescent="0.3">
      <c r="A4" s="6"/>
      <c r="B4" s="6"/>
      <c r="C4" s="6"/>
      <c r="D4" s="6"/>
      <c r="E4" s="6"/>
      <c r="F4" s="6"/>
      <c r="G4" s="6"/>
      <c r="H4" s="6"/>
      <c r="K4" s="12" t="s">
        <v>142</v>
      </c>
    </row>
    <row r="5" spans="1:11" x14ac:dyDescent="0.3">
      <c r="A5" s="236" t="s">
        <v>14</v>
      </c>
      <c r="B5" s="222" t="s">
        <v>62</v>
      </c>
      <c r="C5" s="223"/>
      <c r="D5" s="221" t="s">
        <v>61</v>
      </c>
      <c r="E5" s="221"/>
      <c r="F5" s="221"/>
      <c r="G5" s="221"/>
      <c r="H5" s="221"/>
      <c r="I5" s="221"/>
      <c r="J5" s="222" t="s">
        <v>63</v>
      </c>
      <c r="K5" s="223"/>
    </row>
    <row r="6" spans="1:11" x14ac:dyDescent="0.3">
      <c r="A6" s="237"/>
      <c r="B6" s="230"/>
      <c r="C6" s="242"/>
      <c r="D6" s="221" t="s">
        <v>16</v>
      </c>
      <c r="E6" s="221"/>
      <c r="F6" s="221" t="s">
        <v>17</v>
      </c>
      <c r="G6" s="221"/>
      <c r="H6" s="232" t="s">
        <v>18</v>
      </c>
      <c r="I6" s="227"/>
      <c r="J6" s="230"/>
      <c r="K6" s="231"/>
    </row>
    <row r="7" spans="1:11" x14ac:dyDescent="0.3">
      <c r="A7" s="21"/>
      <c r="B7" s="8" t="s">
        <v>156</v>
      </c>
      <c r="C7" s="23" t="s">
        <v>156</v>
      </c>
      <c r="D7" s="8" t="s">
        <v>156</v>
      </c>
      <c r="E7" s="23" t="s">
        <v>156</v>
      </c>
      <c r="F7" s="8" t="s">
        <v>156</v>
      </c>
      <c r="G7" s="23" t="s">
        <v>156</v>
      </c>
      <c r="H7" s="8" t="s">
        <v>156</v>
      </c>
      <c r="I7" s="23" t="s">
        <v>156</v>
      </c>
      <c r="J7" s="22" t="s">
        <v>156</v>
      </c>
      <c r="K7" s="23" t="s">
        <v>156</v>
      </c>
    </row>
    <row r="8" spans="1:11" x14ac:dyDescent="0.3">
      <c r="A8" s="24"/>
      <c r="B8" s="25">
        <v>2024</v>
      </c>
      <c r="C8" s="26">
        <v>2023</v>
      </c>
      <c r="D8" s="25">
        <v>2024</v>
      </c>
      <c r="E8" s="26">
        <v>2023</v>
      </c>
      <c r="F8" s="25">
        <v>2024</v>
      </c>
      <c r="G8" s="26">
        <v>2023</v>
      </c>
      <c r="H8" s="25">
        <v>2024</v>
      </c>
      <c r="I8" s="26">
        <v>2023</v>
      </c>
      <c r="J8" s="25">
        <v>2024</v>
      </c>
      <c r="K8" s="26">
        <v>2023</v>
      </c>
    </row>
    <row r="9" spans="1:11" x14ac:dyDescent="0.3">
      <c r="A9" s="28" t="s">
        <v>0</v>
      </c>
      <c r="B9" s="40">
        <v>193628.10772999999</v>
      </c>
      <c r="C9" s="41">
        <v>174013.75728000002</v>
      </c>
      <c r="D9" s="40">
        <v>242061.06459599998</v>
      </c>
      <c r="E9" s="39">
        <v>219392.91564600001</v>
      </c>
      <c r="F9" s="55">
        <v>301.29455999999999</v>
      </c>
      <c r="G9" s="39">
        <v>347.86988000000002</v>
      </c>
      <c r="H9" s="55">
        <v>242362.35915599999</v>
      </c>
      <c r="I9" s="43">
        <v>219740.78552600002</v>
      </c>
      <c r="J9" s="42">
        <v>48734.251426000003</v>
      </c>
      <c r="K9" s="43">
        <v>45727.028246000002</v>
      </c>
    </row>
    <row r="10" spans="1:11" x14ac:dyDescent="0.3">
      <c r="A10" s="28" t="s">
        <v>1</v>
      </c>
      <c r="B10" s="40">
        <v>31161.357769999999</v>
      </c>
      <c r="C10" s="41">
        <v>30879.123809999997</v>
      </c>
      <c r="D10" s="40">
        <v>5631.3267100000003</v>
      </c>
      <c r="E10" s="39">
        <v>4174.9440599999998</v>
      </c>
      <c r="F10" s="55">
        <v>212.11693</v>
      </c>
      <c r="G10" s="39">
        <v>260.29005000000001</v>
      </c>
      <c r="H10" s="55">
        <v>5843.4436400000004</v>
      </c>
      <c r="I10" s="43">
        <v>4435.2341099999994</v>
      </c>
      <c r="J10" s="44">
        <v>-25317.914129999997</v>
      </c>
      <c r="K10" s="45">
        <v>-26443.8897</v>
      </c>
    </row>
    <row r="11" spans="1:11" x14ac:dyDescent="0.3">
      <c r="A11" s="28" t="s">
        <v>2</v>
      </c>
      <c r="B11" s="40">
        <v>30953.334320000002</v>
      </c>
      <c r="C11" s="41">
        <v>27000.672269999999</v>
      </c>
      <c r="D11" s="40">
        <v>2486.25731</v>
      </c>
      <c r="E11" s="39">
        <v>3436.0825399999999</v>
      </c>
      <c r="F11" s="55">
        <v>603.61575000000005</v>
      </c>
      <c r="G11" s="39">
        <v>280.17174999999997</v>
      </c>
      <c r="H11" s="55">
        <v>3089.8730599999999</v>
      </c>
      <c r="I11" s="43">
        <v>3716.2542899999999</v>
      </c>
      <c r="J11" s="44">
        <v>-27863.461260000004</v>
      </c>
      <c r="K11" s="45">
        <v>-23284.417979999998</v>
      </c>
    </row>
    <row r="12" spans="1:11" x14ac:dyDescent="0.3">
      <c r="A12" s="28" t="s">
        <v>3</v>
      </c>
      <c r="B12" s="40">
        <v>276204.06317199999</v>
      </c>
      <c r="C12" s="41">
        <v>222216.20494600001</v>
      </c>
      <c r="D12" s="40">
        <v>16.184999999999999</v>
      </c>
      <c r="E12" s="39">
        <v>993.50117299999999</v>
      </c>
      <c r="F12" s="55">
        <v>32205.133310000001</v>
      </c>
      <c r="G12" s="39">
        <v>27822.856480000006</v>
      </c>
      <c r="H12" s="55">
        <v>32221.318310000002</v>
      </c>
      <c r="I12" s="43">
        <v>28816.357653000006</v>
      </c>
      <c r="J12" s="44">
        <v>-243982.74486199999</v>
      </c>
      <c r="K12" s="45">
        <v>-193399.847293</v>
      </c>
    </row>
    <row r="13" spans="1:11" x14ac:dyDescent="0.3">
      <c r="A13" s="28" t="s">
        <v>4</v>
      </c>
      <c r="B13" s="40">
        <v>22571.398560000001</v>
      </c>
      <c r="C13" s="41">
        <v>19271.698240000002</v>
      </c>
      <c r="D13" s="40">
        <v>5448.6112899999989</v>
      </c>
      <c r="E13" s="39">
        <v>3872.4572799999996</v>
      </c>
      <c r="F13" s="55">
        <v>0</v>
      </c>
      <c r="G13" s="39">
        <v>0</v>
      </c>
      <c r="H13" s="55">
        <v>5448.6112899999989</v>
      </c>
      <c r="I13" s="43">
        <v>3872.4572799999996</v>
      </c>
      <c r="J13" s="44">
        <v>-17122.787270000001</v>
      </c>
      <c r="K13" s="45">
        <v>-15399.240960000003</v>
      </c>
    </row>
    <row r="14" spans="1:11" x14ac:dyDescent="0.3">
      <c r="A14" s="28" t="s">
        <v>5</v>
      </c>
      <c r="B14" s="40">
        <v>155671.21857</v>
      </c>
      <c r="C14" s="41">
        <v>151409.03446999996</v>
      </c>
      <c r="D14" s="40">
        <v>1915.5754600000002</v>
      </c>
      <c r="E14" s="39">
        <v>2948.2915000000003</v>
      </c>
      <c r="F14" s="55">
        <v>964.30449999999996</v>
      </c>
      <c r="G14" s="39">
        <v>1161.9387199999999</v>
      </c>
      <c r="H14" s="55">
        <v>2879.8799600000002</v>
      </c>
      <c r="I14" s="43">
        <v>4110.2302200000004</v>
      </c>
      <c r="J14" s="44">
        <v>-152791.33861000001</v>
      </c>
      <c r="K14" s="45">
        <v>-147298.80424999996</v>
      </c>
    </row>
    <row r="15" spans="1:11" x14ac:dyDescent="0.3">
      <c r="A15" s="28" t="s">
        <v>6</v>
      </c>
      <c r="B15" s="40">
        <v>223632.50619999997</v>
      </c>
      <c r="C15" s="41">
        <v>216454.20510999998</v>
      </c>
      <c r="D15" s="40">
        <v>4259.0810099999999</v>
      </c>
      <c r="E15" s="39">
        <v>5094.1011400000007</v>
      </c>
      <c r="F15" s="55">
        <v>1076.1775</v>
      </c>
      <c r="G15" s="39">
        <v>978.58207000000004</v>
      </c>
      <c r="H15" s="55">
        <v>5335.2585099999997</v>
      </c>
      <c r="I15" s="43">
        <v>6072.6832100000011</v>
      </c>
      <c r="J15" s="44">
        <v>-218297.24768999999</v>
      </c>
      <c r="K15" s="45">
        <v>-210381.52189999999</v>
      </c>
    </row>
    <row r="16" spans="1:11" x14ac:dyDescent="0.3">
      <c r="A16" s="28" t="s">
        <v>7</v>
      </c>
      <c r="B16" s="40">
        <v>435408.99377000006</v>
      </c>
      <c r="C16" s="41">
        <v>326507.23582</v>
      </c>
      <c r="D16" s="40">
        <v>0</v>
      </c>
      <c r="E16" s="39">
        <v>0</v>
      </c>
      <c r="F16" s="55">
        <v>4228.4608000000007</v>
      </c>
      <c r="G16" s="39">
        <v>4667.5417900000002</v>
      </c>
      <c r="H16" s="55">
        <v>4228.4608000000007</v>
      </c>
      <c r="I16" s="43">
        <v>4667.5417900000002</v>
      </c>
      <c r="J16" s="44">
        <v>-431180.53297000006</v>
      </c>
      <c r="K16" s="45">
        <v>-321839.69403000001</v>
      </c>
    </row>
    <row r="17" spans="1:11" x14ac:dyDescent="0.3">
      <c r="A17" s="28" t="s">
        <v>8</v>
      </c>
      <c r="B17" s="40">
        <v>128967.79417000001</v>
      </c>
      <c r="C17" s="41">
        <v>115406.87950999998</v>
      </c>
      <c r="D17" s="40">
        <v>1780.635</v>
      </c>
      <c r="E17" s="39">
        <v>312.71052000000003</v>
      </c>
      <c r="F17" s="55">
        <v>13274.180050000001</v>
      </c>
      <c r="G17" s="39">
        <v>3654.96479</v>
      </c>
      <c r="H17" s="55">
        <v>15054.815050000001</v>
      </c>
      <c r="I17" s="43">
        <v>3967.6753100000001</v>
      </c>
      <c r="J17" s="44">
        <v>-113912.97912</v>
      </c>
      <c r="K17" s="45">
        <v>-111439.20419999998</v>
      </c>
    </row>
    <row r="18" spans="1:11" x14ac:dyDescent="0.3">
      <c r="A18" s="28" t="s">
        <v>9</v>
      </c>
      <c r="B18" s="40">
        <v>4.11639</v>
      </c>
      <c r="C18" s="41">
        <v>0</v>
      </c>
      <c r="D18" s="40">
        <v>0</v>
      </c>
      <c r="E18" s="39">
        <v>4.9000000000000004</v>
      </c>
      <c r="F18" s="55">
        <v>0.17061000000000001</v>
      </c>
      <c r="G18" s="39">
        <v>0.12919999999999998</v>
      </c>
      <c r="H18" s="55">
        <v>0.17061000000000001</v>
      </c>
      <c r="I18" s="43">
        <v>5.0292000000000003</v>
      </c>
      <c r="J18" s="44">
        <v>-3.9457800000000001</v>
      </c>
      <c r="K18" s="45">
        <v>5.0292000000000003</v>
      </c>
    </row>
    <row r="19" spans="1:11" x14ac:dyDescent="0.3">
      <c r="A19" s="28" t="s">
        <v>11</v>
      </c>
      <c r="B19" s="40">
        <v>194717.86176000003</v>
      </c>
      <c r="C19" s="41">
        <v>205762.32788</v>
      </c>
      <c r="D19" s="40">
        <v>0</v>
      </c>
      <c r="E19" s="39">
        <v>0</v>
      </c>
      <c r="F19" s="55">
        <v>18155.188060000004</v>
      </c>
      <c r="G19" s="39">
        <v>17389.354139999999</v>
      </c>
      <c r="H19" s="55">
        <v>18155.188060000004</v>
      </c>
      <c r="I19" s="43">
        <v>17389.354139999999</v>
      </c>
      <c r="J19" s="73" t="s">
        <v>151</v>
      </c>
      <c r="K19" s="74" t="s">
        <v>151</v>
      </c>
    </row>
    <row r="20" spans="1:11" x14ac:dyDescent="0.3">
      <c r="A20" s="28" t="s">
        <v>10</v>
      </c>
      <c r="B20" s="40">
        <v>21040.379960000002</v>
      </c>
      <c r="C20" s="41">
        <v>25900.54766</v>
      </c>
      <c r="D20" s="40">
        <v>0</v>
      </c>
      <c r="E20" s="39">
        <v>0</v>
      </c>
      <c r="F20" s="55">
        <v>0</v>
      </c>
      <c r="G20" s="39">
        <v>0</v>
      </c>
      <c r="H20" s="55">
        <v>0</v>
      </c>
      <c r="I20" s="43">
        <v>0</v>
      </c>
      <c r="J20" s="44">
        <v>-21040.379960000002</v>
      </c>
      <c r="K20" s="45">
        <v>-25900.54766</v>
      </c>
    </row>
    <row r="21" spans="1:11" x14ac:dyDescent="0.3">
      <c r="A21" s="28" t="s">
        <v>12</v>
      </c>
      <c r="B21" s="40">
        <v>2154.4783899999998</v>
      </c>
      <c r="C21" s="41">
        <v>1762.4171999999999</v>
      </c>
      <c r="D21" s="40">
        <v>0</v>
      </c>
      <c r="E21" s="39">
        <v>0.3</v>
      </c>
      <c r="F21" s="55">
        <v>679.83822999999995</v>
      </c>
      <c r="G21" s="39">
        <v>895.90386999999998</v>
      </c>
      <c r="H21" s="55">
        <v>679.83822999999995</v>
      </c>
      <c r="I21" s="43">
        <v>896.20386999999994</v>
      </c>
      <c r="J21" s="153">
        <v>-1474.6401599999999</v>
      </c>
      <c r="K21" s="154">
        <v>-866.21332999999993</v>
      </c>
    </row>
    <row r="22" spans="1:11" ht="15" thickBot="1" x14ac:dyDescent="0.35">
      <c r="A22" s="2" t="s">
        <v>13</v>
      </c>
      <c r="B22" s="105">
        <v>1716115.6107620001</v>
      </c>
      <c r="C22" s="56">
        <v>1516584.1041959999</v>
      </c>
      <c r="D22" s="58">
        <v>263598.73637599993</v>
      </c>
      <c r="E22" s="105">
        <v>240230.203859</v>
      </c>
      <c r="F22" s="56">
        <v>71700.480299999996</v>
      </c>
      <c r="G22" s="105">
        <v>57459.602740000009</v>
      </c>
      <c r="H22" s="56">
        <v>335299.21667599998</v>
      </c>
      <c r="I22" s="105">
        <v>297689.80659900006</v>
      </c>
      <c r="J22" s="52">
        <v>-1204253.7203859999</v>
      </c>
      <c r="K22" s="52">
        <v>-1030521.3238570001</v>
      </c>
    </row>
    <row r="23" spans="1:11" ht="15" thickTop="1" x14ac:dyDescent="0.3">
      <c r="A23" s="1" t="s">
        <v>85</v>
      </c>
    </row>
    <row r="24" spans="1:11" x14ac:dyDescent="0.3">
      <c r="A24" s="1" t="s">
        <v>86</v>
      </c>
      <c r="J24" s="29"/>
      <c r="K24" s="29"/>
    </row>
    <row r="25" spans="1:11" x14ac:dyDescent="0.3">
      <c r="A25" s="1" t="s">
        <v>87</v>
      </c>
      <c r="D25" s="10"/>
      <c r="E25" s="10"/>
      <c r="F25" s="10"/>
      <c r="H25" s="10"/>
      <c r="I25" s="10"/>
      <c r="J25" s="14"/>
    </row>
    <row r="26" spans="1:11" x14ac:dyDescent="0.3">
      <c r="B26" s="3"/>
      <c r="C26" s="3"/>
      <c r="D26" s="3"/>
      <c r="E26" s="3"/>
      <c r="F26" s="3"/>
      <c r="G26" s="3"/>
      <c r="H26" s="10"/>
      <c r="I26" s="10"/>
      <c r="J26" s="14"/>
      <c r="K26" s="14"/>
    </row>
    <row r="27" spans="1:11" x14ac:dyDescent="0.3">
      <c r="A27" s="116"/>
      <c r="B27" s="115"/>
    </row>
    <row r="28" spans="1:11" x14ac:dyDescent="0.3">
      <c r="A28" s="116"/>
      <c r="B28" s="115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6"/>
  <sheetViews>
    <sheetView workbookViewId="0">
      <selection sqref="A1:XFD1048576"/>
    </sheetView>
  </sheetViews>
  <sheetFormatPr defaultRowHeight="14.4" x14ac:dyDescent="0.3"/>
  <cols>
    <col min="1" max="1" width="23.6640625" customWidth="1"/>
    <col min="2" max="9" width="12.88671875" customWidth="1"/>
  </cols>
  <sheetData>
    <row r="1" spans="1:9" x14ac:dyDescent="0.3">
      <c r="A1" s="220" t="s">
        <v>109</v>
      </c>
      <c r="B1" s="220"/>
      <c r="C1" s="220"/>
      <c r="D1" s="220"/>
      <c r="E1" s="220"/>
      <c r="F1" s="220"/>
      <c r="G1" s="220"/>
      <c r="H1" s="220"/>
      <c r="I1" s="220"/>
    </row>
    <row r="2" spans="1:9" x14ac:dyDescent="0.3">
      <c r="A2" s="220" t="s">
        <v>105</v>
      </c>
      <c r="B2" s="220"/>
      <c r="C2" s="220"/>
      <c r="D2" s="220"/>
      <c r="E2" s="220"/>
      <c r="F2" s="220"/>
      <c r="G2" s="220"/>
      <c r="H2" s="220"/>
      <c r="I2" s="220"/>
    </row>
    <row r="3" spans="1:9" x14ac:dyDescent="0.3">
      <c r="A3" s="220" t="s">
        <v>158</v>
      </c>
      <c r="B3" s="220"/>
      <c r="C3" s="220"/>
      <c r="D3" s="220"/>
      <c r="E3" s="220"/>
      <c r="F3" s="220"/>
      <c r="G3" s="220"/>
      <c r="H3" s="220"/>
      <c r="I3" s="220"/>
    </row>
    <row r="4" spans="1:9" x14ac:dyDescent="0.3">
      <c r="A4" s="8"/>
      <c r="B4" s="8"/>
      <c r="C4" s="8"/>
      <c r="D4" s="8"/>
      <c r="E4" s="8"/>
      <c r="F4" s="8"/>
      <c r="G4" s="8"/>
      <c r="H4" s="8"/>
      <c r="I4" s="12" t="s">
        <v>142</v>
      </c>
    </row>
    <row r="5" spans="1:9" x14ac:dyDescent="0.3">
      <c r="A5" s="221" t="s">
        <v>29</v>
      </c>
      <c r="B5" s="221" t="s">
        <v>62</v>
      </c>
      <c r="C5" s="221"/>
      <c r="D5" s="221" t="s">
        <v>61</v>
      </c>
      <c r="E5" s="221"/>
      <c r="F5" s="221"/>
      <c r="G5" s="221"/>
      <c r="H5" s="221"/>
      <c r="I5" s="221"/>
    </row>
    <row r="6" spans="1:9" x14ac:dyDescent="0.3">
      <c r="A6" s="221"/>
      <c r="B6" s="221"/>
      <c r="C6" s="221"/>
      <c r="D6" s="221" t="s">
        <v>16</v>
      </c>
      <c r="E6" s="221"/>
      <c r="F6" s="227" t="s">
        <v>17</v>
      </c>
      <c r="G6" s="221"/>
      <c r="H6" s="227" t="s">
        <v>18</v>
      </c>
      <c r="I6" s="221"/>
    </row>
    <row r="7" spans="1:9" x14ac:dyDescent="0.3">
      <c r="A7" s="30"/>
      <c r="B7" s="8" t="s">
        <v>156</v>
      </c>
      <c r="C7" s="23" t="s">
        <v>156</v>
      </c>
      <c r="D7" s="8" t="s">
        <v>156</v>
      </c>
      <c r="E7" s="23" t="s">
        <v>156</v>
      </c>
      <c r="F7" s="8" t="s">
        <v>156</v>
      </c>
      <c r="G7" s="23" t="s">
        <v>156</v>
      </c>
      <c r="H7" s="8" t="s">
        <v>156</v>
      </c>
      <c r="I7" s="23" t="s">
        <v>156</v>
      </c>
    </row>
    <row r="8" spans="1:9" x14ac:dyDescent="0.3">
      <c r="A8" s="31"/>
      <c r="B8" s="25">
        <v>2024</v>
      </c>
      <c r="C8" s="26">
        <v>2023</v>
      </c>
      <c r="D8" s="25">
        <v>2024</v>
      </c>
      <c r="E8" s="26">
        <v>2023</v>
      </c>
      <c r="F8" s="25">
        <v>2024</v>
      </c>
      <c r="G8" s="26">
        <v>2023</v>
      </c>
      <c r="H8" s="25">
        <v>2024</v>
      </c>
      <c r="I8" s="26">
        <v>2023</v>
      </c>
    </row>
    <row r="9" spans="1:9" x14ac:dyDescent="0.3">
      <c r="A9" s="34" t="s">
        <v>19</v>
      </c>
      <c r="B9" s="40">
        <v>810205.46537200001</v>
      </c>
      <c r="C9" s="39">
        <v>644739.95888499985</v>
      </c>
      <c r="D9" s="106">
        <v>74101.508715000004</v>
      </c>
      <c r="E9" s="39">
        <v>35353.086869999999</v>
      </c>
      <c r="F9" s="41">
        <v>47640.641109999997</v>
      </c>
      <c r="G9" s="41">
        <v>34189.186120000006</v>
      </c>
      <c r="H9" s="40">
        <v>121742.149825</v>
      </c>
      <c r="I9" s="39">
        <v>69542.272989999998</v>
      </c>
    </row>
    <row r="10" spans="1:9" x14ac:dyDescent="0.3">
      <c r="A10" s="34" t="s">
        <v>20</v>
      </c>
      <c r="B10" s="40">
        <v>145519.66868</v>
      </c>
      <c r="C10" s="39">
        <v>152060.20330000002</v>
      </c>
      <c r="D10" s="106">
        <v>8703.6538699999983</v>
      </c>
      <c r="E10" s="39">
        <v>6730.4234219999998</v>
      </c>
      <c r="F10" s="41">
        <v>1139.2395599999998</v>
      </c>
      <c r="G10" s="41">
        <v>766.66708999999992</v>
      </c>
      <c r="H10" s="40">
        <v>9842.8934299999983</v>
      </c>
      <c r="I10" s="39">
        <v>7497.0905119999998</v>
      </c>
    </row>
    <row r="11" spans="1:9" x14ac:dyDescent="0.3">
      <c r="A11" s="34" t="s">
        <v>21</v>
      </c>
      <c r="B11" s="40">
        <v>16256.337130000002</v>
      </c>
      <c r="C11" s="39">
        <v>11810.34332</v>
      </c>
      <c r="D11" s="106">
        <v>74702.420423000003</v>
      </c>
      <c r="E11" s="39">
        <v>34411.797636000003</v>
      </c>
      <c r="F11" s="41">
        <v>1294.5382500000001</v>
      </c>
      <c r="G11" s="41">
        <v>581.87854000000004</v>
      </c>
      <c r="H11" s="40">
        <v>75996.958673000001</v>
      </c>
      <c r="I11" s="39">
        <v>34993.676176000001</v>
      </c>
    </row>
    <row r="12" spans="1:9" x14ac:dyDescent="0.3">
      <c r="A12" s="34" t="s">
        <v>22</v>
      </c>
      <c r="B12" s="40">
        <v>59910.523750000015</v>
      </c>
      <c r="C12" s="39">
        <v>51227.710330000009</v>
      </c>
      <c r="D12" s="106">
        <v>28325.455021000002</v>
      </c>
      <c r="E12" s="39">
        <v>68176.081338999997</v>
      </c>
      <c r="F12" s="41">
        <v>334.62480999999991</v>
      </c>
      <c r="G12" s="41">
        <v>120.92404000000001</v>
      </c>
      <c r="H12" s="40">
        <v>28660.079831000003</v>
      </c>
      <c r="I12" s="39">
        <v>68297.005378999995</v>
      </c>
    </row>
    <row r="13" spans="1:9" x14ac:dyDescent="0.3">
      <c r="A13" s="34" t="s">
        <v>24</v>
      </c>
      <c r="B13" s="40">
        <v>22000.964190000002</v>
      </c>
      <c r="C13" s="39">
        <v>17570.408210000001</v>
      </c>
      <c r="D13" s="106">
        <v>187.62751</v>
      </c>
      <c r="E13" s="39">
        <v>104.40563</v>
      </c>
      <c r="F13" s="41">
        <v>158.52783000000002</v>
      </c>
      <c r="G13" s="41">
        <v>96.180130000000005</v>
      </c>
      <c r="H13" s="40">
        <v>346.15534000000002</v>
      </c>
      <c r="I13" s="39">
        <v>200.58575999999999</v>
      </c>
    </row>
    <row r="14" spans="1:9" x14ac:dyDescent="0.3">
      <c r="A14" s="34" t="s">
        <v>25</v>
      </c>
      <c r="B14" s="40">
        <v>17080.63308</v>
      </c>
      <c r="C14" s="39">
        <v>16761.708030000002</v>
      </c>
      <c r="D14" s="106">
        <v>787.45596</v>
      </c>
      <c r="E14" s="39">
        <v>1017.6794500000001</v>
      </c>
      <c r="F14" s="41">
        <v>0</v>
      </c>
      <c r="G14" s="41">
        <v>0</v>
      </c>
      <c r="H14" s="40">
        <v>787.45596</v>
      </c>
      <c r="I14" s="39">
        <v>1017.6794500000001</v>
      </c>
    </row>
    <row r="15" spans="1:9" x14ac:dyDescent="0.3">
      <c r="A15" s="34" t="s">
        <v>23</v>
      </c>
      <c r="B15" s="40">
        <v>169726.09045000002</v>
      </c>
      <c r="C15" s="39">
        <v>162356.12046200002</v>
      </c>
      <c r="D15" s="106">
        <v>12051.204450000001</v>
      </c>
      <c r="E15" s="39">
        <v>31218.168379999999</v>
      </c>
      <c r="F15" s="41">
        <v>18198.986929999999</v>
      </c>
      <c r="G15" s="41">
        <v>18356.042980000002</v>
      </c>
      <c r="H15" s="40">
        <v>30250.19138</v>
      </c>
      <c r="I15" s="39">
        <v>49574.211360000001</v>
      </c>
    </row>
    <row r="16" spans="1:9" x14ac:dyDescent="0.3">
      <c r="A16" s="34" t="s">
        <v>130</v>
      </c>
      <c r="B16" s="40">
        <v>39155.997579999996</v>
      </c>
      <c r="C16" s="39">
        <v>35107.47739</v>
      </c>
      <c r="D16" s="106">
        <v>57059.647889999993</v>
      </c>
      <c r="E16" s="39">
        <v>49301.819384999995</v>
      </c>
      <c r="F16" s="41">
        <v>583.2768299999999</v>
      </c>
      <c r="G16" s="41">
        <v>443.46055999999999</v>
      </c>
      <c r="H16" s="40">
        <v>57642.924719999995</v>
      </c>
      <c r="I16" s="39">
        <v>49745.279944999995</v>
      </c>
    </row>
    <row r="17" spans="1:9" x14ac:dyDescent="0.3">
      <c r="A17" s="34" t="s">
        <v>26</v>
      </c>
      <c r="B17" s="40">
        <v>15324.96083</v>
      </c>
      <c r="C17" s="39">
        <v>13917.520369999997</v>
      </c>
      <c r="D17" s="106">
        <v>340.62961999999999</v>
      </c>
      <c r="E17" s="39">
        <v>142.95247999999998</v>
      </c>
      <c r="F17" s="41">
        <v>89.098140000000001</v>
      </c>
      <c r="G17" s="41">
        <v>144.95997</v>
      </c>
      <c r="H17" s="40">
        <v>429.72775999999999</v>
      </c>
      <c r="I17" s="39">
        <v>287.91244999999998</v>
      </c>
    </row>
    <row r="18" spans="1:9" x14ac:dyDescent="0.3">
      <c r="A18" s="34" t="s">
        <v>131</v>
      </c>
      <c r="B18" s="40">
        <v>184.11485000000002</v>
      </c>
      <c r="C18" s="39">
        <v>1135.91372</v>
      </c>
      <c r="D18" s="106">
        <v>38.778390000000002</v>
      </c>
      <c r="E18" s="39">
        <v>0</v>
      </c>
      <c r="F18" s="41">
        <v>0</v>
      </c>
      <c r="G18" s="41">
        <v>1.5131199999999998</v>
      </c>
      <c r="H18" s="40">
        <v>38.778390000000002</v>
      </c>
      <c r="I18" s="39">
        <v>1.5131199999999998</v>
      </c>
    </row>
    <row r="19" spans="1:9" x14ac:dyDescent="0.3">
      <c r="A19" s="34" t="s">
        <v>27</v>
      </c>
      <c r="B19" s="40">
        <v>257750.52020000003</v>
      </c>
      <c r="C19" s="39">
        <v>240284.46919999999</v>
      </c>
      <c r="D19" s="106">
        <v>28.7</v>
      </c>
      <c r="E19" s="39">
        <v>60.34</v>
      </c>
      <c r="F19" s="41">
        <v>700.99747000000002</v>
      </c>
      <c r="G19" s="41">
        <v>236.8766</v>
      </c>
      <c r="H19" s="40">
        <v>729.69747000000007</v>
      </c>
      <c r="I19" s="39">
        <v>297.21659999999997</v>
      </c>
    </row>
    <row r="20" spans="1:9" x14ac:dyDescent="0.3">
      <c r="A20" s="34" t="s">
        <v>28</v>
      </c>
      <c r="B20" s="40">
        <v>163000.33464999998</v>
      </c>
      <c r="C20" s="39">
        <v>169612.27097899999</v>
      </c>
      <c r="D20" s="106">
        <v>7271.6545269999997</v>
      </c>
      <c r="E20" s="39">
        <v>13713.449264000001</v>
      </c>
      <c r="F20" s="41">
        <v>1560.5493700000002</v>
      </c>
      <c r="G20" s="41">
        <v>2521.9135899999997</v>
      </c>
      <c r="H20" s="59">
        <v>8832.2038969999994</v>
      </c>
      <c r="I20" s="99">
        <v>16235.362854000001</v>
      </c>
    </row>
    <row r="21" spans="1:9" ht="15" thickBot="1" x14ac:dyDescent="0.35">
      <c r="A21" s="35" t="s">
        <v>13</v>
      </c>
      <c r="B21" s="107">
        <v>1716115.6107620001</v>
      </c>
      <c r="C21" s="61">
        <v>1516584.1041959999</v>
      </c>
      <c r="D21" s="60">
        <v>263598.73637599993</v>
      </c>
      <c r="E21" s="107">
        <v>240230.20385599998</v>
      </c>
      <c r="F21" s="60">
        <v>71700.480299999996</v>
      </c>
      <c r="G21" s="107">
        <v>57459.602740000017</v>
      </c>
      <c r="H21" s="152">
        <v>335299.21667599998</v>
      </c>
      <c r="I21" s="61">
        <v>297689.80659600004</v>
      </c>
    </row>
    <row r="22" spans="1:9" ht="15" thickTop="1" x14ac:dyDescent="0.3">
      <c r="A22" s="1" t="s">
        <v>85</v>
      </c>
      <c r="B22" s="10"/>
      <c r="C22" s="10"/>
      <c r="D22" s="10"/>
      <c r="E22" s="10"/>
      <c r="F22" s="10"/>
      <c r="G22" s="10"/>
    </row>
    <row r="23" spans="1:9" x14ac:dyDescent="0.3">
      <c r="A23" s="1" t="s">
        <v>86</v>
      </c>
      <c r="B23" s="10"/>
      <c r="C23" s="10"/>
      <c r="D23" s="10"/>
      <c r="E23" s="10"/>
      <c r="F23" s="10"/>
      <c r="G23" s="10"/>
      <c r="H23" s="10"/>
      <c r="I23" s="10"/>
    </row>
    <row r="24" spans="1:9" x14ac:dyDescent="0.3">
      <c r="B24" s="10">
        <v>0</v>
      </c>
      <c r="C24" s="10" t="b">
        <v>1</v>
      </c>
      <c r="D24" s="10" t="b">
        <v>1</v>
      </c>
      <c r="E24" s="10">
        <v>-3.0000228434801102E-6</v>
      </c>
      <c r="F24" s="10" t="b">
        <v>1</v>
      </c>
      <c r="G24" s="10" t="b">
        <v>1</v>
      </c>
      <c r="H24" s="10" t="b">
        <v>1</v>
      </c>
      <c r="I24" s="10">
        <v>-3.0000228434801102E-6</v>
      </c>
    </row>
    <row r="25" spans="1:9" x14ac:dyDescent="0.3">
      <c r="B25" s="48"/>
      <c r="C25" s="48"/>
      <c r="D25" s="48"/>
      <c r="E25" s="48"/>
      <c r="F25" s="48"/>
      <c r="G25" s="48"/>
      <c r="H25" s="48"/>
      <c r="I25" s="48"/>
    </row>
    <row r="26" spans="1:9" x14ac:dyDescent="0.3">
      <c r="B26" s="48"/>
      <c r="C26" s="48"/>
      <c r="D26" s="48"/>
      <c r="E26" s="48"/>
      <c r="F26" s="48"/>
      <c r="G26" s="48"/>
      <c r="H26" s="48"/>
      <c r="I26" s="48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8"/>
  <sheetViews>
    <sheetView workbookViewId="0">
      <selection activeCell="H11" sqref="H11"/>
    </sheetView>
  </sheetViews>
  <sheetFormatPr defaultRowHeight="14.4" x14ac:dyDescent="0.3"/>
  <cols>
    <col min="1" max="1" width="22.44140625" customWidth="1"/>
    <col min="2" max="5" width="11.5546875" bestFit="1" customWidth="1"/>
    <col min="6" max="7" width="10.5546875" bestFit="1" customWidth="1"/>
    <col min="8" max="11" width="11.5546875" bestFit="1" customWidth="1"/>
  </cols>
  <sheetData>
    <row r="1" spans="1:11" x14ac:dyDescent="0.3">
      <c r="A1" s="220" t="s">
        <v>111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x14ac:dyDescent="0.3">
      <c r="A2" s="220" t="s">
        <v>126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1" x14ac:dyDescent="0.3">
      <c r="A3" s="220" t="s">
        <v>158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1" x14ac:dyDescent="0.3">
      <c r="A4" s="8"/>
      <c r="B4" s="8"/>
      <c r="C4" s="8"/>
      <c r="D4" s="8"/>
      <c r="E4" s="8"/>
      <c r="F4" s="8"/>
      <c r="G4" s="8"/>
      <c r="H4" s="8"/>
      <c r="K4" s="12" t="s">
        <v>142</v>
      </c>
    </row>
    <row r="5" spans="1:11" x14ac:dyDescent="0.3">
      <c r="A5" s="221" t="s">
        <v>14</v>
      </c>
      <c r="B5" s="221" t="s">
        <v>62</v>
      </c>
      <c r="C5" s="221"/>
      <c r="D5" s="221" t="s">
        <v>61</v>
      </c>
      <c r="E5" s="221"/>
      <c r="F5" s="221"/>
      <c r="G5" s="221"/>
      <c r="H5" s="221"/>
      <c r="I5" s="221"/>
      <c r="J5" s="222" t="s">
        <v>63</v>
      </c>
      <c r="K5" s="223"/>
    </row>
    <row r="6" spans="1:11" x14ac:dyDescent="0.3">
      <c r="A6" s="221"/>
      <c r="B6" s="221"/>
      <c r="C6" s="221"/>
      <c r="D6" s="221" t="s">
        <v>16</v>
      </c>
      <c r="E6" s="221"/>
      <c r="F6" s="221" t="s">
        <v>17</v>
      </c>
      <c r="G6" s="221"/>
      <c r="H6" s="226" t="s">
        <v>18</v>
      </c>
      <c r="I6" s="227"/>
      <c r="J6" s="230"/>
      <c r="K6" s="231"/>
    </row>
    <row r="7" spans="1:11" x14ac:dyDescent="0.3">
      <c r="A7" s="21"/>
      <c r="B7" s="8" t="s">
        <v>156</v>
      </c>
      <c r="C7" s="23" t="s">
        <v>156</v>
      </c>
      <c r="D7" s="8" t="s">
        <v>156</v>
      </c>
      <c r="E7" s="23" t="s">
        <v>156</v>
      </c>
      <c r="F7" s="8" t="s">
        <v>156</v>
      </c>
      <c r="G7" s="23" t="s">
        <v>156</v>
      </c>
      <c r="H7" s="8" t="s">
        <v>156</v>
      </c>
      <c r="I7" s="23" t="s">
        <v>156</v>
      </c>
      <c r="J7" s="8" t="s">
        <v>156</v>
      </c>
      <c r="K7" s="23" t="s">
        <v>156</v>
      </c>
    </row>
    <row r="8" spans="1:11" x14ac:dyDescent="0.3">
      <c r="A8" s="24"/>
      <c r="B8" s="25">
        <v>2024</v>
      </c>
      <c r="C8" s="26">
        <v>2023</v>
      </c>
      <c r="D8" s="25">
        <v>2024</v>
      </c>
      <c r="E8" s="26">
        <v>2023</v>
      </c>
      <c r="F8" s="25">
        <v>2024</v>
      </c>
      <c r="G8" s="26">
        <v>2023</v>
      </c>
      <c r="H8" s="25">
        <v>2024</v>
      </c>
      <c r="I8" s="26">
        <v>2023</v>
      </c>
      <c r="J8" s="25">
        <v>2024</v>
      </c>
      <c r="K8" s="26">
        <v>2023</v>
      </c>
    </row>
    <row r="9" spans="1:11" x14ac:dyDescent="0.3">
      <c r="A9" s="28" t="s">
        <v>0</v>
      </c>
      <c r="B9" s="41">
        <v>6969.3135499999999</v>
      </c>
      <c r="C9" s="39">
        <v>4080.75686</v>
      </c>
      <c r="D9" s="55">
        <v>48408.936470000001</v>
      </c>
      <c r="E9" s="39">
        <v>42678.639146000001</v>
      </c>
      <c r="F9" s="55">
        <v>0</v>
      </c>
      <c r="G9" s="55">
        <v>2.9525399999999999</v>
      </c>
      <c r="H9" s="62">
        <v>48408.936470000001</v>
      </c>
      <c r="I9" s="47">
        <v>42681.591686</v>
      </c>
      <c r="J9" s="40">
        <v>41439.622920000002</v>
      </c>
      <c r="K9" s="39">
        <v>38600.834825999998</v>
      </c>
    </row>
    <row r="10" spans="1:11" x14ac:dyDescent="0.3">
      <c r="A10" s="28" t="s">
        <v>1</v>
      </c>
      <c r="B10" s="41">
        <v>13890.776379999999</v>
      </c>
      <c r="C10" s="39">
        <v>14158.02355</v>
      </c>
      <c r="D10" s="55">
        <v>1547.78872</v>
      </c>
      <c r="E10" s="39">
        <v>2066.5570200000002</v>
      </c>
      <c r="F10" s="55">
        <v>0.15646000000000002</v>
      </c>
      <c r="G10" s="55">
        <v>88.613939999999999</v>
      </c>
      <c r="H10" s="62">
        <v>1547.9451799999999</v>
      </c>
      <c r="I10" s="47">
        <v>2155.1709600000004</v>
      </c>
      <c r="J10" s="49">
        <v>-12342.831199999999</v>
      </c>
      <c r="K10" s="50">
        <v>-12002.852589999999</v>
      </c>
    </row>
    <row r="11" spans="1:11" x14ac:dyDescent="0.3">
      <c r="A11" s="28" t="s">
        <v>2</v>
      </c>
      <c r="B11" s="41">
        <v>353.12652000000003</v>
      </c>
      <c r="C11" s="39">
        <v>163.43333999999999</v>
      </c>
      <c r="D11" s="55">
        <v>163.54991000000001</v>
      </c>
      <c r="E11" s="39">
        <v>339.69591000000003</v>
      </c>
      <c r="F11" s="55">
        <v>0</v>
      </c>
      <c r="G11" s="55">
        <v>0</v>
      </c>
      <c r="H11" s="62">
        <v>163.54991000000001</v>
      </c>
      <c r="I11" s="47">
        <v>339.69591000000003</v>
      </c>
      <c r="J11" s="49">
        <v>-189.57661000000002</v>
      </c>
      <c r="K11" s="50">
        <v>176.26257000000004</v>
      </c>
    </row>
    <row r="12" spans="1:11" x14ac:dyDescent="0.3">
      <c r="A12" s="28" t="s">
        <v>3</v>
      </c>
      <c r="B12" s="41">
        <v>0</v>
      </c>
      <c r="C12" s="39">
        <v>0</v>
      </c>
      <c r="D12" s="55">
        <v>0</v>
      </c>
      <c r="E12" s="39">
        <v>0</v>
      </c>
      <c r="F12" s="55">
        <v>0</v>
      </c>
      <c r="G12" s="55">
        <v>0</v>
      </c>
      <c r="H12" s="62">
        <v>0</v>
      </c>
      <c r="I12" s="47">
        <v>0</v>
      </c>
      <c r="J12" s="49">
        <v>0</v>
      </c>
      <c r="K12" s="50">
        <v>0</v>
      </c>
    </row>
    <row r="13" spans="1:11" x14ac:dyDescent="0.3">
      <c r="A13" s="28" t="s">
        <v>4</v>
      </c>
      <c r="B13" s="41">
        <v>0</v>
      </c>
      <c r="C13" s="39">
        <v>5.4918399999999998</v>
      </c>
      <c r="D13" s="55">
        <v>2313.57782</v>
      </c>
      <c r="E13" s="39">
        <v>1141.47325</v>
      </c>
      <c r="F13" s="55">
        <v>0</v>
      </c>
      <c r="G13" s="55">
        <v>0</v>
      </c>
      <c r="H13" s="62">
        <v>2313.57782</v>
      </c>
      <c r="I13" s="47">
        <v>1141.47325</v>
      </c>
      <c r="J13" s="49">
        <v>2313.57782</v>
      </c>
      <c r="K13" s="50">
        <v>1135.9814100000001</v>
      </c>
    </row>
    <row r="14" spans="1:11" x14ac:dyDescent="0.3">
      <c r="A14" s="28" t="s">
        <v>5</v>
      </c>
      <c r="B14" s="41">
        <v>9708.3543899999986</v>
      </c>
      <c r="C14" s="39">
        <v>7359.6544999999996</v>
      </c>
      <c r="D14" s="55">
        <v>731.26655000000005</v>
      </c>
      <c r="E14" s="39">
        <v>290.60972000000004</v>
      </c>
      <c r="F14" s="55">
        <v>0</v>
      </c>
      <c r="G14" s="55">
        <v>0</v>
      </c>
      <c r="H14" s="62">
        <v>731.26655000000005</v>
      </c>
      <c r="I14" s="47">
        <v>290.60972000000004</v>
      </c>
      <c r="J14" s="49">
        <v>-8977.0878399999983</v>
      </c>
      <c r="K14" s="50">
        <v>-7069.0447799999993</v>
      </c>
    </row>
    <row r="15" spans="1:11" x14ac:dyDescent="0.3">
      <c r="A15" s="28" t="s">
        <v>6</v>
      </c>
      <c r="B15" s="41">
        <v>3513.19625</v>
      </c>
      <c r="C15" s="39">
        <v>4522.8366500000002</v>
      </c>
      <c r="D15" s="55">
        <v>2509.7803599999997</v>
      </c>
      <c r="E15" s="39">
        <v>2749.8350299999997</v>
      </c>
      <c r="F15" s="55">
        <v>479.13013000000001</v>
      </c>
      <c r="G15" s="55">
        <v>300.12034</v>
      </c>
      <c r="H15" s="62">
        <v>2988.9104899999998</v>
      </c>
      <c r="I15" s="47">
        <v>3049.9553699999997</v>
      </c>
      <c r="J15" s="49">
        <v>-524.28576000000021</v>
      </c>
      <c r="K15" s="50">
        <v>-1472.8812800000005</v>
      </c>
    </row>
    <row r="16" spans="1:11" x14ac:dyDescent="0.3">
      <c r="A16" s="28" t="s">
        <v>7</v>
      </c>
      <c r="B16" s="41">
        <v>2227.69749</v>
      </c>
      <c r="C16" s="39">
        <v>2065.1966700000003</v>
      </c>
      <c r="D16" s="55">
        <v>0</v>
      </c>
      <c r="E16" s="39">
        <v>0</v>
      </c>
      <c r="F16" s="55">
        <v>0.43786000000000003</v>
      </c>
      <c r="G16" s="55">
        <v>1.2952399999999999</v>
      </c>
      <c r="H16" s="62">
        <v>0.43786000000000003</v>
      </c>
      <c r="I16" s="47">
        <v>1.2952399999999999</v>
      </c>
      <c r="J16" s="49">
        <v>-2227.25963</v>
      </c>
      <c r="K16" s="50">
        <v>-2063.9014300000003</v>
      </c>
    </row>
    <row r="17" spans="1:11" x14ac:dyDescent="0.3">
      <c r="A17" s="28" t="s">
        <v>8</v>
      </c>
      <c r="B17" s="41">
        <v>2449.20739</v>
      </c>
      <c r="C17" s="39">
        <v>2551.9983900000002</v>
      </c>
      <c r="D17" s="55">
        <v>1384.7480600000001</v>
      </c>
      <c r="E17" s="39">
        <v>35.009309999999999</v>
      </c>
      <c r="F17" s="55">
        <v>1.06019</v>
      </c>
      <c r="G17" s="55">
        <v>48.478499999999997</v>
      </c>
      <c r="H17" s="62">
        <v>1385.80825</v>
      </c>
      <c r="I17" s="47">
        <v>83.487809999999996</v>
      </c>
      <c r="J17" s="49">
        <v>-1063.39914</v>
      </c>
      <c r="K17" s="50">
        <v>-2468.5105800000001</v>
      </c>
    </row>
    <row r="18" spans="1:11" x14ac:dyDescent="0.3">
      <c r="A18" s="28" t="s">
        <v>9</v>
      </c>
      <c r="B18" s="41">
        <v>0</v>
      </c>
      <c r="C18" s="39">
        <v>0</v>
      </c>
      <c r="D18" s="55">
        <v>0</v>
      </c>
      <c r="E18" s="39">
        <v>0</v>
      </c>
      <c r="F18" s="55">
        <v>0</v>
      </c>
      <c r="G18" s="55">
        <v>0</v>
      </c>
      <c r="H18" s="62">
        <v>0</v>
      </c>
      <c r="I18" s="47">
        <v>0</v>
      </c>
      <c r="J18" s="49">
        <v>0</v>
      </c>
      <c r="K18" s="50">
        <v>0</v>
      </c>
    </row>
    <row r="19" spans="1:11" x14ac:dyDescent="0.3">
      <c r="A19" s="28" t="s">
        <v>11</v>
      </c>
      <c r="B19" s="41">
        <v>0</v>
      </c>
      <c r="C19" s="39">
        <v>82.029560000000004</v>
      </c>
      <c r="D19" s="55">
        <v>0</v>
      </c>
      <c r="E19" s="39">
        <v>0</v>
      </c>
      <c r="F19" s="55">
        <v>0</v>
      </c>
      <c r="G19" s="55">
        <v>0</v>
      </c>
      <c r="H19" s="62">
        <v>0</v>
      </c>
      <c r="I19" s="47">
        <v>0</v>
      </c>
      <c r="J19" s="73" t="s">
        <v>151</v>
      </c>
      <c r="K19" s="74" t="s">
        <v>151</v>
      </c>
    </row>
    <row r="20" spans="1:11" x14ac:dyDescent="0.3">
      <c r="A20" s="28" t="s">
        <v>10</v>
      </c>
      <c r="B20" s="41">
        <v>0</v>
      </c>
      <c r="C20" s="39">
        <v>0</v>
      </c>
      <c r="D20" s="55">
        <v>0</v>
      </c>
      <c r="E20" s="39">
        <v>0</v>
      </c>
      <c r="F20" s="55">
        <v>0</v>
      </c>
      <c r="G20" s="55">
        <v>0</v>
      </c>
      <c r="H20" s="62">
        <v>0</v>
      </c>
      <c r="I20" s="47">
        <v>0</v>
      </c>
      <c r="J20" s="49">
        <v>0</v>
      </c>
      <c r="K20" s="50">
        <v>0</v>
      </c>
    </row>
    <row r="21" spans="1:11" x14ac:dyDescent="0.3">
      <c r="A21" s="28" t="s">
        <v>12</v>
      </c>
      <c r="B21" s="41">
        <v>44.325609999999998</v>
      </c>
      <c r="C21" s="39">
        <v>118.05602999999999</v>
      </c>
      <c r="D21" s="55">
        <v>0</v>
      </c>
      <c r="E21" s="39">
        <v>0</v>
      </c>
      <c r="F21" s="55">
        <v>102.49219000000001</v>
      </c>
      <c r="G21" s="55">
        <v>2</v>
      </c>
      <c r="H21" s="62">
        <v>102.49219000000001</v>
      </c>
      <c r="I21" s="47">
        <v>2</v>
      </c>
      <c r="J21" s="131">
        <v>58.16658000000001</v>
      </c>
      <c r="K21" s="51">
        <v>-116.05602999999999</v>
      </c>
    </row>
    <row r="22" spans="1:11" ht="15" thickBot="1" x14ac:dyDescent="0.35">
      <c r="A22" s="2" t="s">
        <v>13</v>
      </c>
      <c r="B22" s="105">
        <v>39155.997580000003</v>
      </c>
      <c r="C22" s="57">
        <v>35107.47739</v>
      </c>
      <c r="D22" s="58">
        <v>57059.647889999993</v>
      </c>
      <c r="E22" s="105">
        <v>49301.81938600001</v>
      </c>
      <c r="F22" s="58">
        <v>583.27683000000002</v>
      </c>
      <c r="G22" s="105">
        <v>443.46055999999999</v>
      </c>
      <c r="H22" s="105">
        <v>57642.924720000003</v>
      </c>
      <c r="I22" s="57">
        <v>49745.27994600001</v>
      </c>
      <c r="J22" s="52">
        <v>18486.927140000003</v>
      </c>
      <c r="K22" s="52">
        <v>14719.832115999996</v>
      </c>
    </row>
    <row r="23" spans="1:11" ht="15" thickTop="1" x14ac:dyDescent="0.3">
      <c r="A23" s="1" t="s">
        <v>85</v>
      </c>
    </row>
    <row r="24" spans="1:11" x14ac:dyDescent="0.3">
      <c r="A24" s="1" t="s">
        <v>86</v>
      </c>
      <c r="B24" s="14"/>
      <c r="C24" s="14"/>
      <c r="D24" s="14"/>
      <c r="E24" s="14"/>
      <c r="F24" s="14"/>
      <c r="G24" s="14"/>
      <c r="H24" s="14"/>
      <c r="I24" s="14"/>
    </row>
    <row r="25" spans="1:11" x14ac:dyDescent="0.3">
      <c r="A25" s="1" t="s">
        <v>87</v>
      </c>
      <c r="E25" s="3"/>
    </row>
    <row r="27" spans="1:11" x14ac:dyDescent="0.3">
      <c r="B27" t="b">
        <v>1</v>
      </c>
      <c r="C27" t="b">
        <v>1</v>
      </c>
      <c r="D27" t="b">
        <v>1</v>
      </c>
      <c r="E27" t="b">
        <v>0</v>
      </c>
      <c r="F27" t="b">
        <v>1</v>
      </c>
      <c r="G27" t="b">
        <v>1</v>
      </c>
      <c r="H27" t="b">
        <v>1</v>
      </c>
      <c r="I27" t="b">
        <v>0</v>
      </c>
    </row>
    <row r="28" spans="1:11" x14ac:dyDescent="0.3">
      <c r="B28" s="108">
        <v>0</v>
      </c>
      <c r="C28" s="108">
        <v>0</v>
      </c>
      <c r="D28" s="108">
        <v>0</v>
      </c>
      <c r="E28" s="130">
        <v>1.0000148904509842E-6</v>
      </c>
      <c r="F28" s="108">
        <v>0</v>
      </c>
      <c r="G28" s="108">
        <v>0</v>
      </c>
      <c r="H28" s="108">
        <v>0</v>
      </c>
      <c r="I28" s="130">
        <v>1.0000148904509842E-6</v>
      </c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9"/>
  <sheetViews>
    <sheetView workbookViewId="0">
      <selection sqref="A1:XFD1048576"/>
    </sheetView>
  </sheetViews>
  <sheetFormatPr defaultRowHeight="14.4" x14ac:dyDescent="0.3"/>
  <cols>
    <col min="1" max="1" width="26" customWidth="1"/>
    <col min="2" max="2" width="14.33203125" bestFit="1" customWidth="1"/>
    <col min="3" max="4" width="13.33203125" bestFit="1" customWidth="1"/>
    <col min="5" max="5" width="14.33203125" bestFit="1" customWidth="1"/>
    <col min="6" max="7" width="11.5546875" bestFit="1" customWidth="1"/>
    <col min="8" max="8" width="13.33203125" bestFit="1" customWidth="1"/>
    <col min="9" max="9" width="14.33203125" bestFit="1" customWidth="1"/>
  </cols>
  <sheetData>
    <row r="1" spans="1:9" x14ac:dyDescent="0.3">
      <c r="A1" s="220" t="s">
        <v>113</v>
      </c>
      <c r="B1" s="220"/>
      <c r="C1" s="220"/>
      <c r="D1" s="220"/>
      <c r="E1" s="220"/>
      <c r="F1" s="220"/>
      <c r="G1" s="220"/>
      <c r="H1" s="220"/>
      <c r="I1" s="220"/>
    </row>
    <row r="2" spans="1:9" x14ac:dyDescent="0.3">
      <c r="A2" s="220" t="s">
        <v>132</v>
      </c>
      <c r="B2" s="220"/>
      <c r="C2" s="220"/>
      <c r="D2" s="220"/>
      <c r="E2" s="220"/>
      <c r="F2" s="220"/>
      <c r="G2" s="220"/>
      <c r="H2" s="220"/>
      <c r="I2" s="220"/>
    </row>
    <row r="3" spans="1:9" x14ac:dyDescent="0.3">
      <c r="A3" s="220" t="s">
        <v>158</v>
      </c>
      <c r="B3" s="220"/>
      <c r="C3" s="220"/>
      <c r="D3" s="220"/>
      <c r="E3" s="220"/>
      <c r="F3" s="220"/>
      <c r="G3" s="220"/>
      <c r="H3" s="220"/>
      <c r="I3" s="220"/>
    </row>
    <row r="4" spans="1:9" x14ac:dyDescent="0.3">
      <c r="A4" s="8"/>
      <c r="B4" s="8"/>
      <c r="C4" s="8"/>
      <c r="D4" s="8"/>
      <c r="E4" s="8"/>
      <c r="F4" s="8"/>
      <c r="G4" s="8"/>
      <c r="H4" s="8"/>
      <c r="I4" s="12" t="s">
        <v>142</v>
      </c>
    </row>
    <row r="5" spans="1:9" x14ac:dyDescent="0.3">
      <c r="A5" s="221" t="s">
        <v>14</v>
      </c>
      <c r="B5" s="221" t="s">
        <v>62</v>
      </c>
      <c r="C5" s="221"/>
      <c r="D5" s="221" t="s">
        <v>61</v>
      </c>
      <c r="E5" s="221"/>
      <c r="F5" s="221"/>
      <c r="G5" s="221"/>
      <c r="H5" s="221"/>
      <c r="I5" s="221"/>
    </row>
    <row r="6" spans="1:9" x14ac:dyDescent="0.3">
      <c r="A6" s="221"/>
      <c r="B6" s="221"/>
      <c r="C6" s="221"/>
      <c r="D6" s="221" t="s">
        <v>16</v>
      </c>
      <c r="E6" s="221"/>
      <c r="F6" s="221" t="s">
        <v>17</v>
      </c>
      <c r="G6" s="221"/>
      <c r="H6" s="226" t="s">
        <v>18</v>
      </c>
      <c r="I6" s="227"/>
    </row>
    <row r="7" spans="1:9" x14ac:dyDescent="0.3">
      <c r="A7" s="4"/>
      <c r="B7" s="8" t="s">
        <v>156</v>
      </c>
      <c r="C7" s="23" t="s">
        <v>156</v>
      </c>
      <c r="D7" s="8" t="s">
        <v>156</v>
      </c>
      <c r="E7" s="23" t="s">
        <v>156</v>
      </c>
      <c r="F7" s="8" t="s">
        <v>156</v>
      </c>
      <c r="G7" s="23" t="s">
        <v>156</v>
      </c>
      <c r="H7" s="22" t="s">
        <v>156</v>
      </c>
      <c r="I7" s="23" t="s">
        <v>156</v>
      </c>
    </row>
    <row r="8" spans="1:9" x14ac:dyDescent="0.3">
      <c r="A8" s="37"/>
      <c r="B8" s="25">
        <v>2024</v>
      </c>
      <c r="C8" s="26">
        <v>2023</v>
      </c>
      <c r="D8" s="25">
        <v>2024</v>
      </c>
      <c r="E8" s="26">
        <v>2023</v>
      </c>
      <c r="F8" s="25">
        <v>2024</v>
      </c>
      <c r="G8" s="26">
        <v>2023</v>
      </c>
      <c r="H8" s="25">
        <v>2024</v>
      </c>
      <c r="I8" s="26">
        <v>2023</v>
      </c>
    </row>
    <row r="9" spans="1:9" x14ac:dyDescent="0.3">
      <c r="A9" s="19" t="s">
        <v>133</v>
      </c>
      <c r="B9" s="40">
        <v>0.30829000000000001</v>
      </c>
      <c r="C9" s="39">
        <v>1.05965</v>
      </c>
      <c r="D9" s="48">
        <v>2336.8399800000002</v>
      </c>
      <c r="E9" s="47">
        <v>1748.0982399999998</v>
      </c>
      <c r="F9" s="41">
        <v>0</v>
      </c>
      <c r="G9" s="41">
        <v>0</v>
      </c>
      <c r="H9" s="40">
        <v>2336.8399800000002</v>
      </c>
      <c r="I9" s="39">
        <v>1748.0982399999998</v>
      </c>
    </row>
    <row r="10" spans="1:9" x14ac:dyDescent="0.3">
      <c r="A10" s="19" t="s">
        <v>30</v>
      </c>
      <c r="B10" s="40">
        <v>2454.7661600000001</v>
      </c>
      <c r="C10" s="39">
        <v>1573.3631500000001</v>
      </c>
      <c r="D10" s="48">
        <v>4252.7661699999999</v>
      </c>
      <c r="E10" s="47">
        <v>4827.8357700000006</v>
      </c>
      <c r="F10" s="41">
        <v>53.854900000000001</v>
      </c>
      <c r="G10" s="41">
        <v>0.15646000000000002</v>
      </c>
      <c r="H10" s="40">
        <v>4306.6210700000001</v>
      </c>
      <c r="I10" s="39">
        <v>4827.9922300000007</v>
      </c>
    </row>
    <row r="11" spans="1:9" x14ac:dyDescent="0.3">
      <c r="A11" s="19" t="s">
        <v>31</v>
      </c>
      <c r="B11" s="40">
        <v>74.054059999999993</v>
      </c>
      <c r="C11" s="39">
        <v>57.797339999999998</v>
      </c>
      <c r="D11" s="48">
        <v>1778.0831800000001</v>
      </c>
      <c r="E11" s="47">
        <v>1095.8846599999999</v>
      </c>
      <c r="F11" s="41">
        <v>0</v>
      </c>
      <c r="G11" s="41">
        <v>0</v>
      </c>
      <c r="H11" s="40">
        <v>1778.0831800000001</v>
      </c>
      <c r="I11" s="39">
        <v>1095.8846599999999</v>
      </c>
    </row>
    <row r="12" spans="1:9" x14ac:dyDescent="0.3">
      <c r="A12" s="19" t="s">
        <v>32</v>
      </c>
      <c r="B12" s="40">
        <v>2947.6164800000001</v>
      </c>
      <c r="C12" s="39">
        <v>550.06735000000003</v>
      </c>
      <c r="D12" s="48">
        <v>1068.69298</v>
      </c>
      <c r="E12" s="47">
        <v>1109.1861899999999</v>
      </c>
      <c r="F12" s="41">
        <v>2.068E-2</v>
      </c>
      <c r="G12" s="41">
        <v>0</v>
      </c>
      <c r="H12" s="40">
        <v>1068.7136600000001</v>
      </c>
      <c r="I12" s="39">
        <v>1109.1861899999999</v>
      </c>
    </row>
    <row r="13" spans="1:9" x14ac:dyDescent="0.3">
      <c r="A13" s="19" t="s">
        <v>33</v>
      </c>
      <c r="B13" s="40">
        <v>205.80790999999999</v>
      </c>
      <c r="C13" s="39">
        <v>384.65646999999996</v>
      </c>
      <c r="D13" s="48">
        <v>5107.7199800000008</v>
      </c>
      <c r="E13" s="47">
        <v>2678.3356200000003</v>
      </c>
      <c r="F13" s="41">
        <v>3.4</v>
      </c>
      <c r="G13" s="41">
        <v>92.47196000000001</v>
      </c>
      <c r="H13" s="40">
        <v>5111.1199800000004</v>
      </c>
      <c r="I13" s="39">
        <v>2770.8075800000001</v>
      </c>
    </row>
    <row r="14" spans="1:9" x14ac:dyDescent="0.3">
      <c r="A14" s="19" t="s">
        <v>134</v>
      </c>
      <c r="B14" s="40">
        <v>0.94168000000000007</v>
      </c>
      <c r="C14" s="39">
        <v>0</v>
      </c>
      <c r="D14" s="48">
        <v>0</v>
      </c>
      <c r="E14" s="47">
        <v>0</v>
      </c>
      <c r="F14" s="41">
        <v>0</v>
      </c>
      <c r="G14" s="41">
        <v>0</v>
      </c>
      <c r="H14" s="40">
        <v>0</v>
      </c>
      <c r="I14" s="39">
        <v>0</v>
      </c>
    </row>
    <row r="15" spans="1:9" x14ac:dyDescent="0.3">
      <c r="A15" s="19" t="s">
        <v>34</v>
      </c>
      <c r="B15" s="40">
        <v>4265.0943399999996</v>
      </c>
      <c r="C15" s="39">
        <v>5362.33698</v>
      </c>
      <c r="D15" s="48">
        <v>11929.16719</v>
      </c>
      <c r="E15" s="47">
        <v>15330.619965000002</v>
      </c>
      <c r="F15" s="41">
        <v>40.787860000000002</v>
      </c>
      <c r="G15" s="41">
        <v>1.97102</v>
      </c>
      <c r="H15" s="40">
        <v>11969.95505</v>
      </c>
      <c r="I15" s="39">
        <v>15332.590985000003</v>
      </c>
    </row>
    <row r="16" spans="1:9" x14ac:dyDescent="0.3">
      <c r="A16" s="19" t="s">
        <v>135</v>
      </c>
      <c r="B16" s="40">
        <v>1155.2945400000001</v>
      </c>
      <c r="C16" s="39">
        <v>379.80109999999996</v>
      </c>
      <c r="D16" s="48">
        <v>775.57226000000014</v>
      </c>
      <c r="E16" s="47">
        <v>851.06399999999996</v>
      </c>
      <c r="F16" s="41">
        <v>0</v>
      </c>
      <c r="G16" s="41">
        <v>0</v>
      </c>
      <c r="H16" s="40">
        <v>775.57226000000014</v>
      </c>
      <c r="I16" s="39">
        <v>851.06399999999996</v>
      </c>
    </row>
    <row r="17" spans="1:9" x14ac:dyDescent="0.3">
      <c r="A17" s="19" t="s">
        <v>136</v>
      </c>
      <c r="B17" s="40">
        <v>2907.8904800000005</v>
      </c>
      <c r="C17" s="39">
        <v>2258.6214200000004</v>
      </c>
      <c r="D17" s="48">
        <v>1011.05132</v>
      </c>
      <c r="E17" s="47">
        <v>1721.63158</v>
      </c>
      <c r="F17" s="41">
        <v>479.10944999999998</v>
      </c>
      <c r="G17" s="41">
        <v>300.26357999999999</v>
      </c>
      <c r="H17" s="40">
        <v>1490.16077</v>
      </c>
      <c r="I17" s="39">
        <v>2021.89516</v>
      </c>
    </row>
    <row r="18" spans="1:9" x14ac:dyDescent="0.3">
      <c r="A18" s="19" t="s">
        <v>143</v>
      </c>
      <c r="B18" s="40">
        <v>0.79544999999999999</v>
      </c>
      <c r="C18" s="39">
        <v>0.26447000000000004</v>
      </c>
      <c r="D18" s="48">
        <v>0</v>
      </c>
      <c r="E18" s="47">
        <v>0</v>
      </c>
      <c r="F18" s="41">
        <v>0</v>
      </c>
      <c r="G18" s="41">
        <v>0</v>
      </c>
      <c r="H18" s="40">
        <v>0</v>
      </c>
      <c r="I18" s="39">
        <v>0</v>
      </c>
    </row>
    <row r="19" spans="1:9" x14ac:dyDescent="0.3">
      <c r="A19" s="19" t="s">
        <v>137</v>
      </c>
      <c r="B19" s="40">
        <v>385.70340999999996</v>
      </c>
      <c r="C19" s="39">
        <v>332.68200000000002</v>
      </c>
      <c r="D19" s="48">
        <v>6238.7094699999998</v>
      </c>
      <c r="E19" s="47">
        <v>1102.5302199999999</v>
      </c>
      <c r="F19" s="41">
        <v>0</v>
      </c>
      <c r="G19" s="41">
        <v>0</v>
      </c>
      <c r="H19" s="40">
        <v>6238.7094699999998</v>
      </c>
      <c r="I19" s="39">
        <v>1102.5302199999999</v>
      </c>
    </row>
    <row r="20" spans="1:9" x14ac:dyDescent="0.3">
      <c r="A20" s="19" t="s">
        <v>38</v>
      </c>
      <c r="B20" s="40">
        <v>24757.72478</v>
      </c>
      <c r="C20" s="39">
        <v>24206.82746</v>
      </c>
      <c r="D20" s="48">
        <v>19939.796969999999</v>
      </c>
      <c r="E20" s="47">
        <v>18378.3838</v>
      </c>
      <c r="F20" s="41">
        <v>0.10188</v>
      </c>
      <c r="G20" s="41">
        <v>0</v>
      </c>
      <c r="H20" s="40">
        <v>19939.898849999998</v>
      </c>
      <c r="I20" s="39">
        <v>18378.3838</v>
      </c>
    </row>
    <row r="21" spans="1:9" x14ac:dyDescent="0.3">
      <c r="A21" s="118" t="s">
        <v>144</v>
      </c>
      <c r="B21" s="40">
        <v>0</v>
      </c>
      <c r="C21" s="39">
        <v>0</v>
      </c>
      <c r="D21" s="48">
        <v>1066.4338500000001</v>
      </c>
      <c r="E21" s="47">
        <v>147.61850999999999</v>
      </c>
      <c r="F21" s="41">
        <v>5.0437500000000002</v>
      </c>
      <c r="G21" s="41">
        <v>0</v>
      </c>
      <c r="H21" s="40">
        <v>1071.4776000000002</v>
      </c>
      <c r="I21" s="39">
        <v>147.61850999999999</v>
      </c>
    </row>
    <row r="22" spans="1:9" x14ac:dyDescent="0.3">
      <c r="A22" s="119" t="s">
        <v>152</v>
      </c>
      <c r="B22" s="40">
        <v>0</v>
      </c>
      <c r="C22" s="39">
        <v>0</v>
      </c>
      <c r="D22" s="48">
        <v>1554.8145399999999</v>
      </c>
      <c r="E22" s="47">
        <v>310.63083</v>
      </c>
      <c r="F22" s="41">
        <v>0.95831</v>
      </c>
      <c r="G22" s="41">
        <v>48.597540000000002</v>
      </c>
      <c r="H22" s="59">
        <v>1555.7728499999998</v>
      </c>
      <c r="I22" s="99">
        <v>359.22836999999998</v>
      </c>
    </row>
    <row r="23" spans="1:9" ht="15" thickBot="1" x14ac:dyDescent="0.35">
      <c r="A23" s="109" t="s">
        <v>18</v>
      </c>
      <c r="B23" s="56">
        <v>39155.997580000003</v>
      </c>
      <c r="C23" s="105">
        <v>35107.47739</v>
      </c>
      <c r="D23" s="56">
        <v>57059.64789</v>
      </c>
      <c r="E23" s="105">
        <v>49301.819385000003</v>
      </c>
      <c r="F23" s="56">
        <v>583.27683000000002</v>
      </c>
      <c r="G23" s="105">
        <v>443.46055999999999</v>
      </c>
      <c r="H23" s="105">
        <v>57642.924719999995</v>
      </c>
      <c r="I23" s="57">
        <v>49745.279945000002</v>
      </c>
    </row>
    <row r="24" spans="1:9" ht="15" thickTop="1" x14ac:dyDescent="0.3">
      <c r="A24" s="1" t="s">
        <v>85</v>
      </c>
      <c r="B24" s="10"/>
      <c r="C24" s="10"/>
      <c r="D24" s="10"/>
      <c r="E24" s="10"/>
      <c r="F24" s="10"/>
      <c r="G24" s="10"/>
    </row>
    <row r="25" spans="1:9" x14ac:dyDescent="0.3">
      <c r="A25" s="1" t="s">
        <v>138</v>
      </c>
      <c r="B25" s="10"/>
      <c r="C25" s="10"/>
      <c r="D25" s="10"/>
      <c r="E25" s="10"/>
      <c r="F25" s="10"/>
      <c r="G25" s="10"/>
      <c r="H25" s="10"/>
      <c r="I25" s="10"/>
    </row>
    <row r="26" spans="1:9" x14ac:dyDescent="0.3">
      <c r="B26" s="53"/>
      <c r="C26" s="53"/>
      <c r="D26" s="53"/>
      <c r="E26" s="53"/>
      <c r="F26" s="53"/>
      <c r="G26" s="53"/>
      <c r="H26" s="53"/>
      <c r="I26" s="53"/>
    </row>
    <row r="27" spans="1:9" x14ac:dyDescent="0.3">
      <c r="B27" s="55" t="b">
        <v>1</v>
      </c>
      <c r="C27" s="55" t="b">
        <v>1</v>
      </c>
      <c r="D27" s="55">
        <v>0</v>
      </c>
      <c r="E27" s="55" t="b">
        <v>0</v>
      </c>
      <c r="F27" s="55" t="b">
        <v>1</v>
      </c>
      <c r="G27" s="55" t="b">
        <v>1</v>
      </c>
      <c r="H27" s="55">
        <v>0</v>
      </c>
      <c r="I27" s="55" t="b">
        <v>0</v>
      </c>
    </row>
    <row r="28" spans="1:9" x14ac:dyDescent="0.3">
      <c r="B28" s="55">
        <v>0</v>
      </c>
      <c r="C28" s="55">
        <v>0</v>
      </c>
      <c r="D28" s="55">
        <v>0</v>
      </c>
      <c r="E28" s="55">
        <v>-1.0000076144933701E-6</v>
      </c>
      <c r="F28" s="55">
        <v>0</v>
      </c>
      <c r="G28" s="55">
        <v>0</v>
      </c>
      <c r="H28" s="55">
        <v>0</v>
      </c>
      <c r="I28" s="55">
        <v>-1.0000076144933701E-6</v>
      </c>
    </row>
    <row r="29" spans="1:9" x14ac:dyDescent="0.3">
      <c r="B29" s="108">
        <v>0</v>
      </c>
      <c r="C29" s="108">
        <v>0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7E121-2B29-423A-88CB-6BAD37EDCA6D}">
  <dimension ref="A1:P37"/>
  <sheetViews>
    <sheetView zoomScaleNormal="100" workbookViewId="0">
      <selection activeCell="J12" sqref="J12"/>
    </sheetView>
  </sheetViews>
  <sheetFormatPr defaultRowHeight="14.4" x14ac:dyDescent="0.3"/>
  <cols>
    <col min="1" max="1" width="24.6640625" bestFit="1" customWidth="1"/>
    <col min="2" max="2" width="12.109375" bestFit="1" customWidth="1"/>
    <col min="3" max="3" width="12.44140625" bestFit="1" customWidth="1"/>
    <col min="4" max="11" width="12.44140625" customWidth="1"/>
    <col min="12" max="13" width="10.88671875" bestFit="1" customWidth="1"/>
    <col min="14" max="15" width="12.44140625" customWidth="1"/>
    <col min="16" max="16" width="15" bestFit="1" customWidth="1"/>
  </cols>
  <sheetData>
    <row r="1" spans="1:15" x14ac:dyDescent="0.3">
      <c r="A1" s="220" t="s">
        <v>114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15" x14ac:dyDescent="0.3">
      <c r="A2" s="220" t="s">
        <v>110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1:15" x14ac:dyDescent="0.3">
      <c r="O3" s="12" t="s">
        <v>142</v>
      </c>
    </row>
    <row r="4" spans="1:15" x14ac:dyDescent="0.3">
      <c r="A4" s="243" t="s">
        <v>15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</row>
    <row r="5" spans="1:15" x14ac:dyDescent="0.3">
      <c r="A5" s="141"/>
      <c r="B5" s="70" t="s">
        <v>66</v>
      </c>
      <c r="C5" s="70" t="s">
        <v>66</v>
      </c>
      <c r="D5" s="70" t="s">
        <v>66</v>
      </c>
      <c r="E5" s="70" t="s">
        <v>66</v>
      </c>
      <c r="F5" s="70" t="s">
        <v>66</v>
      </c>
      <c r="G5" s="70" t="s">
        <v>66</v>
      </c>
      <c r="H5" s="70" t="s">
        <v>66</v>
      </c>
      <c r="I5" s="70" t="s">
        <v>66</v>
      </c>
      <c r="J5" s="70" t="s">
        <v>66</v>
      </c>
      <c r="K5" s="70" t="s">
        <v>66</v>
      </c>
      <c r="L5" s="226" t="s">
        <v>154</v>
      </c>
      <c r="M5" s="232"/>
      <c r="N5" s="228" t="s">
        <v>155</v>
      </c>
      <c r="O5" s="233"/>
    </row>
    <row r="6" spans="1:15" x14ac:dyDescent="0.3">
      <c r="A6" s="142"/>
      <c r="B6" s="18">
        <v>2014</v>
      </c>
      <c r="C6" s="18">
        <v>2015</v>
      </c>
      <c r="D6" s="88">
        <v>2016</v>
      </c>
      <c r="E6" s="88">
        <v>2017</v>
      </c>
      <c r="F6" s="88">
        <v>2018</v>
      </c>
      <c r="G6" s="88">
        <v>2019</v>
      </c>
      <c r="H6" s="88">
        <v>2020</v>
      </c>
      <c r="I6" s="88">
        <v>2021</v>
      </c>
      <c r="J6" s="88">
        <v>2022</v>
      </c>
      <c r="K6" s="88">
        <v>2023</v>
      </c>
      <c r="L6" s="88">
        <v>2024</v>
      </c>
      <c r="M6" s="18">
        <v>2023</v>
      </c>
      <c r="N6" s="88">
        <v>2024</v>
      </c>
      <c r="O6" s="18">
        <v>2023</v>
      </c>
    </row>
    <row r="7" spans="1:15" x14ac:dyDescent="0.3">
      <c r="A7" s="122" t="s">
        <v>39</v>
      </c>
      <c r="B7" s="120"/>
      <c r="C7" s="120"/>
      <c r="D7" s="126"/>
      <c r="E7" s="126"/>
      <c r="F7" s="126"/>
      <c r="G7" s="126"/>
      <c r="H7" s="126"/>
      <c r="I7" s="126"/>
      <c r="J7" s="126"/>
      <c r="K7" s="126"/>
      <c r="L7" s="126"/>
      <c r="M7" s="120"/>
      <c r="N7" s="121"/>
      <c r="O7" s="102"/>
    </row>
    <row r="8" spans="1:15" x14ac:dyDescent="0.3">
      <c r="A8" s="121" t="s">
        <v>67</v>
      </c>
      <c r="B8" s="40">
        <v>196240.83806000004</v>
      </c>
      <c r="C8" s="40">
        <v>200072.14102000001</v>
      </c>
      <c r="D8" s="126">
        <v>206160.23540999999</v>
      </c>
      <c r="E8" s="126">
        <v>194176.52497</v>
      </c>
      <c r="F8" s="126">
        <v>202286.20810999995</v>
      </c>
      <c r="G8" s="126">
        <v>213879.05224000002</v>
      </c>
      <c r="H8" s="126">
        <v>231345.02662000002</v>
      </c>
      <c r="I8" s="126">
        <v>252686.79015999998</v>
      </c>
      <c r="J8" s="126">
        <v>275464.83944999997</v>
      </c>
      <c r="K8" s="126">
        <v>292298.54242000001</v>
      </c>
      <c r="L8" s="125">
        <v>25928.885160000002</v>
      </c>
      <c r="M8" s="40">
        <v>20498.449649999999</v>
      </c>
      <c r="N8" s="126">
        <v>182833.68687999999</v>
      </c>
      <c r="O8" s="103">
        <v>169366.05181</v>
      </c>
    </row>
    <row r="9" spans="1:15" x14ac:dyDescent="0.3">
      <c r="A9" s="121" t="s">
        <v>68</v>
      </c>
      <c r="B9" s="40">
        <v>16144.92287</v>
      </c>
      <c r="C9" s="40">
        <v>24285.541849999998</v>
      </c>
      <c r="D9" s="126">
        <v>19291.477310000002</v>
      </c>
      <c r="E9" s="126">
        <v>19566.927179999999</v>
      </c>
      <c r="F9" s="126">
        <v>15538.166399999998</v>
      </c>
      <c r="G9" s="126">
        <v>14887.251079999998</v>
      </c>
      <c r="H9" s="126">
        <v>7930.594149999999</v>
      </c>
      <c r="I9" s="126">
        <v>14211.45084</v>
      </c>
      <c r="J9" s="126">
        <v>21548.080100000003</v>
      </c>
      <c r="K9" s="126">
        <v>21670.63622</v>
      </c>
      <c r="L9" s="125">
        <v>3003.3628699999999</v>
      </c>
      <c r="M9" s="40">
        <v>1615.68028</v>
      </c>
      <c r="N9" s="126">
        <v>21084.758699999998</v>
      </c>
      <c r="O9" s="103">
        <v>10971.662139999999</v>
      </c>
    </row>
    <row r="10" spans="1:15" x14ac:dyDescent="0.3">
      <c r="A10" s="121" t="s">
        <v>69</v>
      </c>
      <c r="B10" s="40">
        <v>44459.602599999998</v>
      </c>
      <c r="C10" s="40">
        <v>53819.808269999994</v>
      </c>
      <c r="D10" s="126">
        <v>59646.54767</v>
      </c>
      <c r="E10" s="126">
        <v>56271.549940000004</v>
      </c>
      <c r="F10" s="126">
        <v>56476.08913</v>
      </c>
      <c r="G10" s="126">
        <v>60778.507310000008</v>
      </c>
      <c r="H10" s="126">
        <v>42276.694960000008</v>
      </c>
      <c r="I10" s="126">
        <v>57148.869049999994</v>
      </c>
      <c r="J10" s="126">
        <v>78675.766329999999</v>
      </c>
      <c r="K10" s="126">
        <v>81561.050889999999</v>
      </c>
      <c r="L10" s="125">
        <v>6318.4661399999995</v>
      </c>
      <c r="M10" s="40">
        <v>7581.3932699999996</v>
      </c>
      <c r="N10" s="126">
        <v>44037.885439999998</v>
      </c>
      <c r="O10" s="103">
        <v>44033.978060000001</v>
      </c>
    </row>
    <row r="11" spans="1:15" x14ac:dyDescent="0.3">
      <c r="A11" s="121" t="s">
        <v>70</v>
      </c>
      <c r="B11" s="40">
        <v>52262.522950000006</v>
      </c>
      <c r="C11" s="40">
        <v>59225.810139999994</v>
      </c>
      <c r="D11" s="126">
        <v>70054.621009999988</v>
      </c>
      <c r="E11" s="126">
        <v>61863.310170000004</v>
      </c>
      <c r="F11" s="126">
        <v>55356.990980000002</v>
      </c>
      <c r="G11" s="126">
        <v>58775.42628</v>
      </c>
      <c r="H11" s="126">
        <v>49344.350109999999</v>
      </c>
      <c r="I11" s="126">
        <v>69458.021960000013</v>
      </c>
      <c r="J11" s="126">
        <v>88129.715089999998</v>
      </c>
      <c r="K11" s="126">
        <v>88903.629790000006</v>
      </c>
      <c r="L11" s="125">
        <v>6577.1257800000003</v>
      </c>
      <c r="M11" s="40">
        <v>6250.5145300000004</v>
      </c>
      <c r="N11" s="126">
        <v>46902.619440000002</v>
      </c>
      <c r="O11" s="103">
        <v>47319.611669999998</v>
      </c>
    </row>
    <row r="12" spans="1:15" x14ac:dyDescent="0.3">
      <c r="A12" s="121" t="s">
        <v>71</v>
      </c>
      <c r="B12" s="40">
        <v>106878.86018</v>
      </c>
      <c r="C12" s="40">
        <v>111848.82524999999</v>
      </c>
      <c r="D12" s="126">
        <v>105221.55821999999</v>
      </c>
      <c r="E12" s="126">
        <v>112292.60452999998</v>
      </c>
      <c r="F12" s="126">
        <v>100161.96803</v>
      </c>
      <c r="G12" s="126">
        <v>99533.517559999993</v>
      </c>
      <c r="H12" s="126">
        <v>102219.44537999999</v>
      </c>
      <c r="I12" s="126">
        <v>111500.20022</v>
      </c>
      <c r="J12" s="126">
        <v>134581.11168999999</v>
      </c>
      <c r="K12" s="126">
        <v>134993.84459999998</v>
      </c>
      <c r="L12" s="125">
        <v>11976.963720000002</v>
      </c>
      <c r="M12" s="40">
        <v>10480.04946</v>
      </c>
      <c r="N12" s="126">
        <v>80059.577700000009</v>
      </c>
      <c r="O12" s="103">
        <v>72203.677990000011</v>
      </c>
    </row>
    <row r="13" spans="1:15" x14ac:dyDescent="0.3">
      <c r="A13" s="122" t="s">
        <v>45</v>
      </c>
      <c r="B13" s="40"/>
      <c r="C13" s="40">
        <v>0</v>
      </c>
      <c r="D13" s="126">
        <v>0</v>
      </c>
      <c r="E13" s="126">
        <v>0</v>
      </c>
      <c r="F13" s="126">
        <v>0</v>
      </c>
      <c r="G13" s="126">
        <v>0</v>
      </c>
      <c r="H13" s="126">
        <v>0</v>
      </c>
      <c r="I13" s="126">
        <v>0</v>
      </c>
      <c r="J13" s="126">
        <v>0</v>
      </c>
      <c r="K13" s="126">
        <v>0</v>
      </c>
      <c r="L13" s="125">
        <v>0</v>
      </c>
      <c r="M13" s="40">
        <v>0</v>
      </c>
      <c r="N13" s="126">
        <v>0</v>
      </c>
      <c r="O13" s="103">
        <v>0</v>
      </c>
    </row>
    <row r="14" spans="1:15" x14ac:dyDescent="0.3">
      <c r="A14" s="121" t="s">
        <v>72</v>
      </c>
      <c r="B14" s="40">
        <v>28029.370600000006</v>
      </c>
      <c r="C14" s="40">
        <v>28325.455109999995</v>
      </c>
      <c r="D14" s="126">
        <v>28074.390959999997</v>
      </c>
      <c r="E14" s="126">
        <v>26235.193310000002</v>
      </c>
      <c r="F14" s="126">
        <v>23659.874149999996</v>
      </c>
      <c r="G14" s="126">
        <v>26055.389489999998</v>
      </c>
      <c r="H14" s="126">
        <v>23379.337889999999</v>
      </c>
      <c r="I14" s="126">
        <v>24107.117439999995</v>
      </c>
      <c r="J14" s="126">
        <v>32531.77648</v>
      </c>
      <c r="K14" s="126">
        <v>31025.584979999996</v>
      </c>
      <c r="L14" s="125">
        <v>3505.6043100000002</v>
      </c>
      <c r="M14" s="40">
        <v>2032.9512</v>
      </c>
      <c r="N14" s="126">
        <v>25184.769940000002</v>
      </c>
      <c r="O14" s="103">
        <v>17544.88595</v>
      </c>
    </row>
    <row r="15" spans="1:15" x14ac:dyDescent="0.3">
      <c r="A15" s="121" t="s">
        <v>73</v>
      </c>
      <c r="B15" s="40">
        <v>190886.45339200005</v>
      </c>
      <c r="C15" s="40">
        <v>136155.70309899998</v>
      </c>
      <c r="D15" s="126">
        <v>117215.55665599999</v>
      </c>
      <c r="E15" s="126">
        <v>138222.14233700003</v>
      </c>
      <c r="F15" s="126">
        <v>177748.043191</v>
      </c>
      <c r="G15" s="126">
        <v>191999.11169399996</v>
      </c>
      <c r="H15" s="126">
        <v>101924.92757</v>
      </c>
      <c r="I15" s="126">
        <v>164680.50038799999</v>
      </c>
      <c r="J15" s="126">
        <v>277855.47021500004</v>
      </c>
      <c r="K15" s="126">
        <v>242005.79093100003</v>
      </c>
      <c r="L15" s="125">
        <v>25781.982296999999</v>
      </c>
      <c r="M15" s="40">
        <v>26911.256441000001</v>
      </c>
      <c r="N15" s="126">
        <v>177363.04881400001</v>
      </c>
      <c r="O15" s="103">
        <v>141736.341235</v>
      </c>
    </row>
    <row r="16" spans="1:15" x14ac:dyDescent="0.3">
      <c r="A16" s="121" t="s">
        <v>74</v>
      </c>
      <c r="B16" s="40">
        <v>89375.256900000008</v>
      </c>
      <c r="C16" s="40">
        <v>128560.52549</v>
      </c>
      <c r="D16" s="126">
        <v>127439.34248000001</v>
      </c>
      <c r="E16" s="126">
        <v>101905.75096999999</v>
      </c>
      <c r="F16" s="126">
        <v>100381.43902000001</v>
      </c>
      <c r="G16" s="126">
        <v>107838.32055000002</v>
      </c>
      <c r="H16" s="126">
        <v>96075.250599999999</v>
      </c>
      <c r="I16" s="126">
        <v>114538.14385000001</v>
      </c>
      <c r="J16" s="126">
        <v>150489.24614999999</v>
      </c>
      <c r="K16" s="126">
        <v>152243.60665999999</v>
      </c>
      <c r="L16" s="125">
        <v>14756.82293</v>
      </c>
      <c r="M16" s="40">
        <v>14066.84951</v>
      </c>
      <c r="N16" s="126">
        <v>119084.58610000003</v>
      </c>
      <c r="O16" s="103">
        <v>87277.377129999993</v>
      </c>
    </row>
    <row r="17" spans="1:16" x14ac:dyDescent="0.3">
      <c r="A17" s="121" t="s">
        <v>75</v>
      </c>
      <c r="B17" s="40">
        <v>393726.19579000003</v>
      </c>
      <c r="C17" s="40">
        <v>425584.46733299998</v>
      </c>
      <c r="D17" s="126">
        <v>427705.35384000005</v>
      </c>
      <c r="E17" s="126">
        <v>422884.06046999997</v>
      </c>
      <c r="F17" s="126">
        <v>429253.28115999995</v>
      </c>
      <c r="G17" s="126">
        <v>448800.03227999998</v>
      </c>
      <c r="H17" s="126">
        <v>384531.86793000007</v>
      </c>
      <c r="I17" s="126">
        <v>565885.56737000006</v>
      </c>
      <c r="J17" s="126">
        <v>685534.52497000003</v>
      </c>
      <c r="K17" s="126">
        <v>659471.29893000005</v>
      </c>
      <c r="L17" s="125">
        <v>52803.821729999996</v>
      </c>
      <c r="M17" s="40">
        <v>52100.919990000002</v>
      </c>
      <c r="N17" s="126">
        <v>399277.41555999999</v>
      </c>
      <c r="O17" s="103">
        <v>384552.70891000004</v>
      </c>
    </row>
    <row r="18" spans="1:16" x14ac:dyDescent="0.3">
      <c r="A18" s="122" t="s">
        <v>50</v>
      </c>
      <c r="B18" s="40"/>
      <c r="C18" s="40">
        <v>0</v>
      </c>
      <c r="D18" s="126">
        <v>0</v>
      </c>
      <c r="E18" s="126">
        <v>0</v>
      </c>
      <c r="F18" s="126">
        <v>0</v>
      </c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5">
        <v>0</v>
      </c>
      <c r="M18" s="40">
        <v>0</v>
      </c>
      <c r="N18" s="126">
        <v>0</v>
      </c>
      <c r="O18" s="103">
        <v>0</v>
      </c>
    </row>
    <row r="19" spans="1:16" x14ac:dyDescent="0.3">
      <c r="A19" s="121" t="s">
        <v>76</v>
      </c>
      <c r="B19" s="40">
        <v>57183.142899999999</v>
      </c>
      <c r="C19" s="40">
        <v>58294.847269999991</v>
      </c>
      <c r="D19" s="126">
        <v>62883.88276</v>
      </c>
      <c r="E19" s="126">
        <v>44920.951669999995</v>
      </c>
      <c r="F19" s="126">
        <v>59738.224729999987</v>
      </c>
      <c r="G19" s="126">
        <v>52993.710049999994</v>
      </c>
      <c r="H19" s="126">
        <v>39337.084069999997</v>
      </c>
      <c r="I19" s="126">
        <v>43066.050820000011</v>
      </c>
      <c r="J19" s="126">
        <v>67443.760399999985</v>
      </c>
      <c r="K19" s="126">
        <v>83818.930470000007</v>
      </c>
      <c r="L19" s="125">
        <v>6016.1691500000006</v>
      </c>
      <c r="M19" s="40">
        <v>5853.2966999999999</v>
      </c>
      <c r="N19" s="126">
        <v>54356.136109999992</v>
      </c>
      <c r="O19" s="103">
        <v>51182.625470000006</v>
      </c>
    </row>
    <row r="20" spans="1:16" x14ac:dyDescent="0.3">
      <c r="A20" s="121" t="s">
        <v>77</v>
      </c>
      <c r="B20" s="40">
        <v>161115.94738999999</v>
      </c>
      <c r="C20" s="40">
        <v>208001.49368000004</v>
      </c>
      <c r="D20" s="126">
        <v>210269.80723999997</v>
      </c>
      <c r="E20" s="126">
        <v>184391.79668</v>
      </c>
      <c r="F20" s="126">
        <v>190156.94456999993</v>
      </c>
      <c r="G20" s="126">
        <v>197328.48298</v>
      </c>
      <c r="H20" s="126">
        <v>165537.33769999997</v>
      </c>
      <c r="I20" s="126">
        <v>236486.88625000004</v>
      </c>
      <c r="J20" s="126">
        <v>286725.29774000001</v>
      </c>
      <c r="K20" s="126">
        <v>289565.21316000004</v>
      </c>
      <c r="L20" s="125">
        <v>28729.035030000003</v>
      </c>
      <c r="M20" s="40">
        <v>25418.078550000002</v>
      </c>
      <c r="N20" s="126">
        <v>227934.65731000001</v>
      </c>
      <c r="O20" s="103">
        <v>153989.03208999999</v>
      </c>
    </row>
    <row r="21" spans="1:16" x14ac:dyDescent="0.3">
      <c r="A21" s="122" t="s">
        <v>53</v>
      </c>
      <c r="B21" s="40"/>
      <c r="C21" s="40">
        <v>0</v>
      </c>
      <c r="D21" s="126">
        <v>0</v>
      </c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6">
        <v>0</v>
      </c>
      <c r="L21" s="125">
        <v>0</v>
      </c>
      <c r="M21" s="40">
        <v>0</v>
      </c>
      <c r="N21" s="126">
        <v>0</v>
      </c>
      <c r="O21" s="103">
        <v>0</v>
      </c>
    </row>
    <row r="22" spans="1:16" x14ac:dyDescent="0.3">
      <c r="A22" s="121" t="s">
        <v>78</v>
      </c>
      <c r="B22" s="40">
        <v>30772.703739999997</v>
      </c>
      <c r="C22" s="40">
        <v>32011.590929999998</v>
      </c>
      <c r="D22" s="126">
        <v>42320.505789999988</v>
      </c>
      <c r="E22" s="126">
        <v>31001.523410000002</v>
      </c>
      <c r="F22" s="126">
        <v>31548.505950000002</v>
      </c>
      <c r="G22" s="126">
        <v>30308.29867</v>
      </c>
      <c r="H22" s="126">
        <v>19464.467430000001</v>
      </c>
      <c r="I22" s="126">
        <v>21043.052950000005</v>
      </c>
      <c r="J22" s="126">
        <v>36934.960970000007</v>
      </c>
      <c r="K22" s="126">
        <v>41384.137529999993</v>
      </c>
      <c r="L22" s="125">
        <v>3479.48162</v>
      </c>
      <c r="M22" s="40">
        <v>4009.7363700000001</v>
      </c>
      <c r="N22" s="126">
        <v>23039.408569999996</v>
      </c>
      <c r="O22" s="103">
        <v>24158.164190000003</v>
      </c>
    </row>
    <row r="23" spans="1:16" x14ac:dyDescent="0.3">
      <c r="A23" s="121" t="s">
        <v>79</v>
      </c>
      <c r="B23" s="40">
        <v>103632.35143900001</v>
      </c>
      <c r="C23" s="40">
        <v>83747.273136000003</v>
      </c>
      <c r="D23" s="126">
        <v>69943.850868000009</v>
      </c>
      <c r="E23" s="126">
        <v>83161.893990000011</v>
      </c>
      <c r="F23" s="126">
        <v>103838.03556800001</v>
      </c>
      <c r="G23" s="126">
        <v>102149.705229</v>
      </c>
      <c r="H23" s="126">
        <v>58494.559109000002</v>
      </c>
      <c r="I23" s="126">
        <v>102995.01762299999</v>
      </c>
      <c r="J23" s="126">
        <v>170378.09262900002</v>
      </c>
      <c r="K23" s="126">
        <v>147600.17998100002</v>
      </c>
      <c r="L23" s="125">
        <v>18434.618761000002</v>
      </c>
      <c r="M23" s="40">
        <v>9160.2311709999994</v>
      </c>
      <c r="N23" s="126">
        <v>95322.052267999999</v>
      </c>
      <c r="O23" s="103">
        <v>76838.048882000017</v>
      </c>
    </row>
    <row r="24" spans="1:16" x14ac:dyDescent="0.3">
      <c r="A24" s="121" t="s">
        <v>80</v>
      </c>
      <c r="B24" s="40">
        <v>115153.41984999999</v>
      </c>
      <c r="C24" s="40">
        <v>115828.01093999999</v>
      </c>
      <c r="D24" s="126">
        <v>45348.733919999991</v>
      </c>
      <c r="E24" s="126">
        <v>41113.186319999993</v>
      </c>
      <c r="F24" s="126">
        <v>38808.033940000008</v>
      </c>
      <c r="G24" s="126">
        <v>31868.956090000003</v>
      </c>
      <c r="H24" s="126">
        <v>30340.031420000007</v>
      </c>
      <c r="I24" s="126">
        <v>34828.48199</v>
      </c>
      <c r="J24" s="126">
        <v>47953.68475</v>
      </c>
      <c r="K24" s="126">
        <v>39035.70061</v>
      </c>
      <c r="L24" s="125">
        <v>3790.0722599999999</v>
      </c>
      <c r="M24" s="40">
        <v>3179.7135700000003</v>
      </c>
      <c r="N24" s="126">
        <v>21040.379960000002</v>
      </c>
      <c r="O24" s="103">
        <v>25900.54766</v>
      </c>
    </row>
    <row r="25" spans="1:16" x14ac:dyDescent="0.3">
      <c r="A25" s="121" t="s">
        <v>81</v>
      </c>
      <c r="B25" s="40">
        <v>327084.58573999995</v>
      </c>
      <c r="C25" s="40">
        <v>317120.40213</v>
      </c>
      <c r="D25" s="126">
        <v>305484.31921000005</v>
      </c>
      <c r="E25" s="126">
        <v>307243.37514999998</v>
      </c>
      <c r="F25" s="126">
        <v>323993.86695999996</v>
      </c>
      <c r="G25" s="126">
        <v>329875.54960999999</v>
      </c>
      <c r="H25" s="126">
        <v>217747.62307</v>
      </c>
      <c r="I25" s="126">
        <v>302261.52108999999</v>
      </c>
      <c r="J25" s="126">
        <v>433402.20033999992</v>
      </c>
      <c r="K25" s="126">
        <v>369557.99129000003</v>
      </c>
      <c r="L25" s="125">
        <v>25818.736960000006</v>
      </c>
      <c r="M25" s="40">
        <v>37090.780410000007</v>
      </c>
      <c r="N25" s="126">
        <v>194717.86176</v>
      </c>
      <c r="O25" s="103">
        <v>205762.32788</v>
      </c>
    </row>
    <row r="26" spans="1:16" x14ac:dyDescent="0.3">
      <c r="A26" s="121" t="s">
        <v>82</v>
      </c>
      <c r="B26" s="40">
        <v>6511.8448000000008</v>
      </c>
      <c r="C26" s="40">
        <v>5039.4235099999996</v>
      </c>
      <c r="D26" s="126">
        <v>3918.5222199999998</v>
      </c>
      <c r="E26" s="126">
        <v>3512.9611900000009</v>
      </c>
      <c r="F26" s="126">
        <v>4082.0174299999999</v>
      </c>
      <c r="G26" s="126">
        <v>3169.6308929999996</v>
      </c>
      <c r="H26" s="126">
        <v>2165.47885</v>
      </c>
      <c r="I26" s="126">
        <v>3804.5464900000002</v>
      </c>
      <c r="J26" s="126">
        <v>3738.2453600000003</v>
      </c>
      <c r="K26" s="126">
        <v>3353.87138</v>
      </c>
      <c r="L26" s="125">
        <v>212.55688000000001</v>
      </c>
      <c r="M26" s="40">
        <v>416.71442999999999</v>
      </c>
      <c r="N26" s="126">
        <v>2154.4783899999998</v>
      </c>
      <c r="O26" s="103">
        <v>1762.4171999999999</v>
      </c>
    </row>
    <row r="27" spans="1:16" x14ac:dyDescent="0.3">
      <c r="A27" s="121" t="s">
        <v>83</v>
      </c>
      <c r="B27" s="40">
        <v>5339.3640700000014</v>
      </c>
      <c r="C27" s="40">
        <v>4571.4848900000006</v>
      </c>
      <c r="D27" s="126">
        <v>4553.3782899999987</v>
      </c>
      <c r="E27" s="126">
        <v>3005.2100399999995</v>
      </c>
      <c r="F27" s="126">
        <v>2452.3394199999993</v>
      </c>
      <c r="G27" s="126">
        <v>1567.5258199999998</v>
      </c>
      <c r="H27" s="126">
        <v>2081.01487</v>
      </c>
      <c r="I27" s="126">
        <v>2473.9238300000002</v>
      </c>
      <c r="J27" s="126">
        <v>3602.3222600000008</v>
      </c>
      <c r="K27" s="126">
        <v>3223.8876500000006</v>
      </c>
      <c r="L27" s="125">
        <v>109.63932000000001</v>
      </c>
      <c r="M27" s="40">
        <v>229.03885</v>
      </c>
      <c r="N27" s="126">
        <v>1722.28782</v>
      </c>
      <c r="O27" s="103">
        <v>1984.6459299999999</v>
      </c>
    </row>
    <row r="28" spans="1:16" x14ac:dyDescent="0.3">
      <c r="A28" s="122" t="s">
        <v>59</v>
      </c>
      <c r="B28" s="66">
        <v>1924797.3832710006</v>
      </c>
      <c r="C28" s="143">
        <v>1992492.8040480001</v>
      </c>
      <c r="D28" s="144">
        <v>1905532.0838540001</v>
      </c>
      <c r="E28" s="144">
        <v>1831768.962327</v>
      </c>
      <c r="F28" s="144">
        <v>1915480.028739</v>
      </c>
      <c r="G28" s="144">
        <v>1971808.4678259999</v>
      </c>
      <c r="H28" s="144">
        <v>1574195.0917290002</v>
      </c>
      <c r="I28" s="144">
        <v>2121176.1423210003</v>
      </c>
      <c r="J28" s="144">
        <v>2794989.0949239996</v>
      </c>
      <c r="K28" s="129">
        <v>2681713.8974919994</v>
      </c>
      <c r="L28" s="64">
        <v>237243.34491800002</v>
      </c>
      <c r="M28" s="66">
        <v>226895.65438200001</v>
      </c>
      <c r="N28" s="129">
        <v>1716115.6107620003</v>
      </c>
      <c r="O28" s="149">
        <v>1516584.1041969997</v>
      </c>
    </row>
    <row r="29" spans="1:16" x14ac:dyDescent="0.3">
      <c r="A29" s="122"/>
      <c r="B29" s="71"/>
      <c r="C29" s="71"/>
      <c r="D29" s="126"/>
      <c r="E29" s="126"/>
      <c r="F29" s="126"/>
      <c r="G29" s="126"/>
      <c r="H29" s="126"/>
      <c r="I29" s="126"/>
      <c r="J29" s="126"/>
      <c r="K29" s="126"/>
      <c r="L29" s="89"/>
      <c r="M29" s="11"/>
      <c r="N29" s="126"/>
      <c r="O29" s="103"/>
    </row>
    <row r="30" spans="1:16" x14ac:dyDescent="0.3">
      <c r="A30" s="122" t="s">
        <v>84</v>
      </c>
      <c r="B30" s="64">
        <v>716862.98412600008</v>
      </c>
      <c r="C30" s="65">
        <v>627952.19683300005</v>
      </c>
      <c r="D30" s="64">
        <v>492095.91574000003</v>
      </c>
      <c r="E30" s="64">
        <v>555169.90573200001</v>
      </c>
      <c r="F30" s="64">
        <v>481878.22059000004</v>
      </c>
      <c r="G30" s="64">
        <v>491802.45471700007</v>
      </c>
      <c r="H30" s="64">
        <v>425556.32705399999</v>
      </c>
      <c r="I30" s="64">
        <v>527218.59440699988</v>
      </c>
      <c r="J30" s="64">
        <v>589391.22684699995</v>
      </c>
      <c r="K30" s="64">
        <v>507675.19198900001</v>
      </c>
      <c r="L30" s="128">
        <v>70217.095190000007</v>
      </c>
      <c r="M30" s="128">
        <v>37036.868555000001</v>
      </c>
      <c r="N30" s="128">
        <v>335299.21667599998</v>
      </c>
      <c r="O30" s="128">
        <v>297689.80659900006</v>
      </c>
      <c r="P30" s="68"/>
    </row>
    <row r="31" spans="1:16" x14ac:dyDescent="0.3">
      <c r="A31" s="122"/>
      <c r="B31" s="76"/>
      <c r="C31" s="11"/>
      <c r="D31" s="129"/>
      <c r="E31" s="129"/>
      <c r="F31" s="129"/>
      <c r="G31" s="129"/>
      <c r="H31" s="129"/>
      <c r="I31" s="129"/>
      <c r="J31" s="129"/>
      <c r="K31" s="129"/>
      <c r="L31" s="122"/>
      <c r="M31" s="11"/>
      <c r="N31" s="117"/>
      <c r="O31" s="104"/>
      <c r="P31" s="68"/>
    </row>
    <row r="32" spans="1:16" x14ac:dyDescent="0.3">
      <c r="A32" s="123" t="s">
        <v>60</v>
      </c>
      <c r="B32" s="67">
        <v>-902324.91461500048</v>
      </c>
      <c r="C32" s="67">
        <v>-1068714.1374049999</v>
      </c>
      <c r="D32" s="127">
        <v>-1134254.393164</v>
      </c>
      <c r="E32" s="127">
        <v>-1008073.1331249999</v>
      </c>
      <c r="F32" s="127">
        <v>-1134777.5778589998</v>
      </c>
      <c r="G32" s="127">
        <v>-1170139.0887189999</v>
      </c>
      <c r="H32" s="127">
        <v>-947607.50302500022</v>
      </c>
      <c r="I32" s="127">
        <v>-1314385.0638340006</v>
      </c>
      <c r="J32" s="127">
        <v>-1801307.8750969996</v>
      </c>
      <c r="K32" s="127">
        <v>-1833592.9215729996</v>
      </c>
      <c r="L32" s="127">
        <v>-143550.46376800002</v>
      </c>
      <c r="M32" s="127">
        <v>-155126.715107</v>
      </c>
      <c r="N32" s="67">
        <v>-1204253.7203860004</v>
      </c>
      <c r="O32" s="127">
        <v>-1030521.3238579996</v>
      </c>
      <c r="P32" s="68"/>
    </row>
    <row r="33" spans="1:15" x14ac:dyDescent="0.3">
      <c r="A33" s="1" t="s">
        <v>85</v>
      </c>
    </row>
    <row r="34" spans="1:15" x14ac:dyDescent="0.3">
      <c r="A34" s="1" t="s">
        <v>86</v>
      </c>
      <c r="N34" s="145"/>
      <c r="O34" s="145"/>
    </row>
    <row r="35" spans="1:15" x14ac:dyDescent="0.3">
      <c r="A35" s="1" t="s">
        <v>150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7" spans="1:15" x14ac:dyDescent="0.3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</sheetData>
  <mergeCells count="5">
    <mergeCell ref="A1:O1"/>
    <mergeCell ref="A2:O2"/>
    <mergeCell ref="A4:O4"/>
    <mergeCell ref="L5:M5"/>
    <mergeCell ref="N5:O5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F64ED-D521-49B4-9AD9-5D0F428B5F69}">
  <sheetPr>
    <pageSetUpPr fitToPage="1"/>
  </sheetPr>
  <dimension ref="A1:AF36"/>
  <sheetViews>
    <sheetView zoomScaleNormal="100" workbookViewId="0">
      <selection activeCell="L12" sqref="L12"/>
    </sheetView>
  </sheetViews>
  <sheetFormatPr defaultRowHeight="14.4" x14ac:dyDescent="0.3"/>
  <cols>
    <col min="1" max="1" width="28.44140625" customWidth="1"/>
    <col min="2" max="4" width="11.5546875" bestFit="1" customWidth="1"/>
    <col min="5" max="5" width="10.88671875" bestFit="1" customWidth="1"/>
    <col min="6" max="7" width="11.5546875" bestFit="1" customWidth="1"/>
    <col min="8" max="8" width="11.5546875" customWidth="1"/>
    <col min="9" max="9" width="10.88671875" bestFit="1" customWidth="1"/>
    <col min="10" max="19" width="11.5546875" bestFit="1" customWidth="1"/>
    <col min="20" max="23" width="11.5546875" customWidth="1"/>
    <col min="24" max="24" width="12.33203125" customWidth="1"/>
    <col min="25" max="26" width="11.5546875" customWidth="1"/>
    <col min="27" max="27" width="11.5546875" bestFit="1" customWidth="1"/>
    <col min="28" max="32" width="12.33203125" bestFit="1" customWidth="1"/>
  </cols>
  <sheetData>
    <row r="1" spans="1:32" x14ac:dyDescent="0.3">
      <c r="A1" s="220" t="s">
        <v>145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</row>
    <row r="2" spans="1:32" x14ac:dyDescent="0.3">
      <c r="A2" s="220" t="s">
        <v>112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</row>
    <row r="3" spans="1:32" x14ac:dyDescent="0.3">
      <c r="A3" s="8"/>
      <c r="B3" s="12"/>
      <c r="C3" s="12"/>
      <c r="G3" s="12"/>
      <c r="N3" s="12"/>
      <c r="O3" s="12"/>
      <c r="R3" s="12"/>
      <c r="T3" s="12"/>
      <c r="U3" s="12"/>
      <c r="V3" s="12"/>
      <c r="X3" s="12"/>
      <c r="AE3" s="12" t="s">
        <v>142</v>
      </c>
    </row>
    <row r="4" spans="1:32" x14ac:dyDescent="0.3">
      <c r="A4" s="243" t="s">
        <v>15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</row>
    <row r="5" spans="1:32" x14ac:dyDescent="0.3">
      <c r="A5" s="245"/>
      <c r="B5" s="235" t="s">
        <v>89</v>
      </c>
      <c r="C5" s="235" t="s">
        <v>90</v>
      </c>
      <c r="D5" s="235" t="s">
        <v>88</v>
      </c>
      <c r="E5" s="235" t="s">
        <v>149</v>
      </c>
      <c r="F5" s="235" t="s">
        <v>89</v>
      </c>
      <c r="G5" s="235" t="s">
        <v>90</v>
      </c>
      <c r="H5" s="235" t="s">
        <v>88</v>
      </c>
      <c r="I5" s="235" t="s">
        <v>149</v>
      </c>
      <c r="J5" s="235" t="s">
        <v>89</v>
      </c>
      <c r="K5" s="235" t="s">
        <v>90</v>
      </c>
      <c r="L5" s="235" t="s">
        <v>88</v>
      </c>
      <c r="M5" s="235" t="s">
        <v>149</v>
      </c>
      <c r="N5" s="235" t="s">
        <v>89</v>
      </c>
      <c r="O5" s="235" t="s">
        <v>90</v>
      </c>
      <c r="P5" s="235" t="s">
        <v>88</v>
      </c>
      <c r="Q5" s="235" t="s">
        <v>149</v>
      </c>
      <c r="R5" s="235" t="s">
        <v>89</v>
      </c>
      <c r="S5" s="235" t="s">
        <v>90</v>
      </c>
      <c r="T5" s="235" t="s">
        <v>88</v>
      </c>
      <c r="U5" s="235" t="s">
        <v>149</v>
      </c>
      <c r="V5" s="235" t="s">
        <v>89</v>
      </c>
      <c r="W5" s="235" t="s">
        <v>90</v>
      </c>
      <c r="X5" s="235" t="s">
        <v>88</v>
      </c>
      <c r="Y5" s="235" t="s">
        <v>149</v>
      </c>
      <c r="Z5" s="235" t="s">
        <v>89</v>
      </c>
      <c r="AA5" s="235" t="s">
        <v>90</v>
      </c>
      <c r="AB5" s="235" t="s">
        <v>88</v>
      </c>
      <c r="AC5" s="235" t="s">
        <v>149</v>
      </c>
      <c r="AD5" s="235" t="s">
        <v>89</v>
      </c>
      <c r="AE5" s="235" t="s">
        <v>90</v>
      </c>
      <c r="AF5" s="235" t="s">
        <v>88</v>
      </c>
    </row>
    <row r="6" spans="1:32" x14ac:dyDescent="0.3">
      <c r="A6" s="246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</row>
    <row r="7" spans="1:32" x14ac:dyDescent="0.3">
      <c r="A7" s="122"/>
      <c r="B7" s="124">
        <v>2017</v>
      </c>
      <c r="C7" s="124">
        <v>2017</v>
      </c>
      <c r="D7" s="124">
        <v>2017</v>
      </c>
      <c r="E7" s="124">
        <v>2017</v>
      </c>
      <c r="F7" s="124">
        <v>2018</v>
      </c>
      <c r="G7" s="124">
        <v>2018</v>
      </c>
      <c r="H7" s="124">
        <v>2018</v>
      </c>
      <c r="I7" s="124">
        <v>2018</v>
      </c>
      <c r="J7" s="124">
        <v>2019</v>
      </c>
      <c r="K7" s="124">
        <v>2019</v>
      </c>
      <c r="L7" s="124">
        <v>2019</v>
      </c>
      <c r="M7" s="124">
        <v>2019</v>
      </c>
      <c r="N7" s="124">
        <v>2020</v>
      </c>
      <c r="O7" s="124">
        <v>2020</v>
      </c>
      <c r="P7" s="124">
        <v>2020</v>
      </c>
      <c r="Q7" s="124">
        <v>2020</v>
      </c>
      <c r="R7" s="124">
        <v>2021</v>
      </c>
      <c r="S7" s="124">
        <v>2021</v>
      </c>
      <c r="T7" s="124">
        <v>2021</v>
      </c>
      <c r="U7" s="124">
        <v>2021</v>
      </c>
      <c r="V7" s="124">
        <v>2022</v>
      </c>
      <c r="W7" s="124">
        <v>2022</v>
      </c>
      <c r="X7" s="124">
        <v>2022</v>
      </c>
      <c r="Y7" s="124">
        <v>2022</v>
      </c>
      <c r="Z7" s="124">
        <v>2023</v>
      </c>
      <c r="AA7" s="124">
        <v>2023</v>
      </c>
      <c r="AB7" s="124">
        <v>2023</v>
      </c>
      <c r="AC7" s="124">
        <v>2023</v>
      </c>
      <c r="AD7" s="124">
        <v>2024</v>
      </c>
      <c r="AE7" s="124">
        <v>2024</v>
      </c>
      <c r="AF7" s="124">
        <v>2024</v>
      </c>
    </row>
    <row r="8" spans="1:32" x14ac:dyDescent="0.3">
      <c r="A8" s="122" t="s">
        <v>39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</row>
    <row r="9" spans="1:32" x14ac:dyDescent="0.3">
      <c r="A9" s="121" t="s">
        <v>40</v>
      </c>
      <c r="B9" s="126">
        <v>45351.150249999999</v>
      </c>
      <c r="C9" s="126">
        <v>51879.526079999996</v>
      </c>
      <c r="D9" s="126">
        <v>43474.434890000004</v>
      </c>
      <c r="E9" s="126">
        <v>53471.413749999992</v>
      </c>
      <c r="F9" s="126">
        <v>44695.24525</v>
      </c>
      <c r="G9" s="126">
        <v>52804.49295</v>
      </c>
      <c r="H9" s="126">
        <v>50982.235000000001</v>
      </c>
      <c r="I9" s="126">
        <v>53804.234909999999</v>
      </c>
      <c r="J9" s="126">
        <v>47756.106850000004</v>
      </c>
      <c r="K9" s="126">
        <v>54500.242800000007</v>
      </c>
      <c r="L9" s="126">
        <v>53715.591220000002</v>
      </c>
      <c r="M9" s="126">
        <v>57907.111370000006</v>
      </c>
      <c r="N9" s="126">
        <v>54761.18507</v>
      </c>
      <c r="O9" s="126">
        <v>51343.301039999998</v>
      </c>
      <c r="P9" s="126">
        <v>56936.67884</v>
      </c>
      <c r="Q9" s="126">
        <v>68303.861669999998</v>
      </c>
      <c r="R9" s="126">
        <v>64258.534379999997</v>
      </c>
      <c r="S9" s="126">
        <v>72455.847909999997</v>
      </c>
      <c r="T9" s="103">
        <v>56786.031950000004</v>
      </c>
      <c r="U9" s="126">
        <v>59186.375919999999</v>
      </c>
      <c r="V9" s="126">
        <v>62004.50088</v>
      </c>
      <c r="W9" s="126">
        <v>68950.797250000003</v>
      </c>
      <c r="X9" s="126">
        <v>65964.148990000002</v>
      </c>
      <c r="Y9" s="126">
        <v>78545.392330000002</v>
      </c>
      <c r="Z9" s="126">
        <v>71345.979069999987</v>
      </c>
      <c r="AA9" s="126">
        <v>77521.623090000008</v>
      </c>
      <c r="AB9" s="126">
        <v>69515.473859999998</v>
      </c>
      <c r="AC9" s="126">
        <v>73915.466400000005</v>
      </c>
      <c r="AD9" s="126">
        <v>71455.471579999998</v>
      </c>
      <c r="AE9" s="126">
        <v>85449.330140000005</v>
      </c>
      <c r="AF9" s="215">
        <v>25928.885160000002</v>
      </c>
    </row>
    <row r="10" spans="1:32" x14ac:dyDescent="0.3">
      <c r="A10" s="121" t="s">
        <v>41</v>
      </c>
      <c r="B10" s="126">
        <v>3547.7959800000003</v>
      </c>
      <c r="C10" s="126">
        <v>4316.3157499999998</v>
      </c>
      <c r="D10" s="126">
        <v>2689.2722300000005</v>
      </c>
      <c r="E10" s="126">
        <v>9013.5432200000014</v>
      </c>
      <c r="F10" s="126">
        <v>4052.52468</v>
      </c>
      <c r="G10" s="126">
        <v>3746.9919199999999</v>
      </c>
      <c r="H10" s="126">
        <v>4944.7302199999995</v>
      </c>
      <c r="I10" s="126">
        <v>2793.9195800000002</v>
      </c>
      <c r="J10" s="126">
        <v>3370.0130899999999</v>
      </c>
      <c r="K10" s="126">
        <v>3075.5935499999996</v>
      </c>
      <c r="L10" s="126">
        <v>3099.0689299999999</v>
      </c>
      <c r="M10" s="126">
        <v>5342.5755099999997</v>
      </c>
      <c r="N10" s="126">
        <v>2822.7149299999996</v>
      </c>
      <c r="O10" s="126">
        <v>2116.1705299999999</v>
      </c>
      <c r="P10" s="126">
        <v>1191.8131600000002</v>
      </c>
      <c r="Q10" s="126">
        <v>1799.89553</v>
      </c>
      <c r="R10" s="126">
        <v>2754.5980099999997</v>
      </c>
      <c r="S10" s="126">
        <v>3659.06873</v>
      </c>
      <c r="T10" s="103">
        <v>2678.8577999999998</v>
      </c>
      <c r="U10" s="126">
        <v>5118.926300000001</v>
      </c>
      <c r="V10" s="126">
        <v>5497.9580500000011</v>
      </c>
      <c r="W10" s="126">
        <v>5899.2989900000002</v>
      </c>
      <c r="X10" s="126">
        <v>4831.5515400000004</v>
      </c>
      <c r="Y10" s="126">
        <v>5319.2715199999993</v>
      </c>
      <c r="Z10" s="126">
        <v>5667.4544699999997</v>
      </c>
      <c r="AA10" s="126">
        <v>3688.5273899999997</v>
      </c>
      <c r="AB10" s="126">
        <v>5369.5067099999997</v>
      </c>
      <c r="AC10" s="126">
        <v>6945.1476500000008</v>
      </c>
      <c r="AD10" s="126">
        <v>7025.0490199999995</v>
      </c>
      <c r="AE10" s="126">
        <v>11056.346810000001</v>
      </c>
      <c r="AF10" s="215">
        <v>3003.3628699999999</v>
      </c>
    </row>
    <row r="11" spans="1:32" x14ac:dyDescent="0.3">
      <c r="A11" s="121" t="s">
        <v>42</v>
      </c>
      <c r="B11" s="126">
        <v>11857.744309999998</v>
      </c>
      <c r="C11" s="126">
        <v>11784.9946</v>
      </c>
      <c r="D11" s="126">
        <v>14458.287370000002</v>
      </c>
      <c r="E11" s="126">
        <v>18170.523659999999</v>
      </c>
      <c r="F11" s="126">
        <v>13432.832339999999</v>
      </c>
      <c r="G11" s="126">
        <v>14186.292589999999</v>
      </c>
      <c r="H11" s="126">
        <v>13307.624620000001</v>
      </c>
      <c r="I11" s="126">
        <v>15549.339579999998</v>
      </c>
      <c r="J11" s="126">
        <v>11542.06601</v>
      </c>
      <c r="K11" s="126">
        <v>12843.552</v>
      </c>
      <c r="L11" s="126">
        <v>16719.195030000003</v>
      </c>
      <c r="M11" s="126">
        <v>19673.69427</v>
      </c>
      <c r="N11" s="126">
        <v>12228.612859999999</v>
      </c>
      <c r="O11" s="126">
        <v>7273.6871700000002</v>
      </c>
      <c r="P11" s="126">
        <v>8835.2270100000005</v>
      </c>
      <c r="Q11" s="126">
        <v>13939.167919999998</v>
      </c>
      <c r="R11" s="126">
        <v>12752.64575</v>
      </c>
      <c r="S11" s="126">
        <v>11716.048260000001</v>
      </c>
      <c r="T11" s="103">
        <v>12712.909509999999</v>
      </c>
      <c r="U11" s="126">
        <v>19967.265530000001</v>
      </c>
      <c r="V11" s="126">
        <v>15143.12933</v>
      </c>
      <c r="W11" s="126">
        <v>19478.669530000003</v>
      </c>
      <c r="X11" s="126">
        <v>17628.563160000002</v>
      </c>
      <c r="Y11" s="126">
        <v>26425.404310000002</v>
      </c>
      <c r="Z11" s="126">
        <v>17061.360980000001</v>
      </c>
      <c r="AA11" s="126">
        <v>19391.223810000003</v>
      </c>
      <c r="AB11" s="126">
        <v>22640.046859999999</v>
      </c>
      <c r="AC11" s="126">
        <v>22468.419239999999</v>
      </c>
      <c r="AD11" s="126">
        <v>15907.06774</v>
      </c>
      <c r="AE11" s="126">
        <v>21812.351559999999</v>
      </c>
      <c r="AF11" s="215">
        <v>6318.4661399999995</v>
      </c>
    </row>
    <row r="12" spans="1:32" x14ac:dyDescent="0.3">
      <c r="A12" s="121" t="s">
        <v>43</v>
      </c>
      <c r="B12" s="126">
        <v>14819.982099999999</v>
      </c>
      <c r="C12" s="126">
        <v>15728.30373</v>
      </c>
      <c r="D12" s="126">
        <v>14008.590320000001</v>
      </c>
      <c r="E12" s="126">
        <v>17306.434020000001</v>
      </c>
      <c r="F12" s="126">
        <v>12659.860919999999</v>
      </c>
      <c r="G12" s="126">
        <v>14183.838949999999</v>
      </c>
      <c r="H12" s="126">
        <v>13344.302589999999</v>
      </c>
      <c r="I12" s="126">
        <v>15168.988519999999</v>
      </c>
      <c r="J12" s="126">
        <v>12915.125610000001</v>
      </c>
      <c r="K12" s="126">
        <v>15292.375399999999</v>
      </c>
      <c r="L12" s="126">
        <v>14358.084480000001</v>
      </c>
      <c r="M12" s="126">
        <v>16209.840789999998</v>
      </c>
      <c r="N12" s="126">
        <v>12788.75836</v>
      </c>
      <c r="O12" s="126">
        <v>8960.7763300000006</v>
      </c>
      <c r="P12" s="126">
        <v>12124.479459999999</v>
      </c>
      <c r="Q12" s="126">
        <v>15470.33596</v>
      </c>
      <c r="R12" s="126">
        <v>14297.288329999999</v>
      </c>
      <c r="S12" s="126">
        <v>14263.819219999999</v>
      </c>
      <c r="T12" s="103">
        <v>15983.814130000002</v>
      </c>
      <c r="U12" s="126">
        <v>24913.100280000002</v>
      </c>
      <c r="V12" s="126">
        <v>18440.667679999999</v>
      </c>
      <c r="W12" s="126">
        <v>22161.59965</v>
      </c>
      <c r="X12" s="126">
        <v>19399.974240000003</v>
      </c>
      <c r="Y12" s="126">
        <v>28127.47352</v>
      </c>
      <c r="Z12" s="126">
        <v>19515.22957</v>
      </c>
      <c r="AA12" s="126">
        <v>21553.867569999999</v>
      </c>
      <c r="AB12" s="126">
        <v>21422.691179999998</v>
      </c>
      <c r="AC12" s="126">
        <v>26411.841469999999</v>
      </c>
      <c r="AD12" s="126">
        <v>19484.828420000002</v>
      </c>
      <c r="AE12" s="126">
        <v>20840.665239999998</v>
      </c>
      <c r="AF12" s="215">
        <v>6577.1257800000003</v>
      </c>
    </row>
    <row r="13" spans="1:32" x14ac:dyDescent="0.3">
      <c r="A13" s="121" t="s">
        <v>44</v>
      </c>
      <c r="B13" s="126">
        <v>26470.154579999999</v>
      </c>
      <c r="C13" s="126">
        <v>30032.701369999999</v>
      </c>
      <c r="D13" s="126">
        <v>28778.206560000002</v>
      </c>
      <c r="E13" s="126">
        <v>27011.542020000001</v>
      </c>
      <c r="F13" s="126">
        <v>22821.27564</v>
      </c>
      <c r="G13" s="126">
        <v>25873.219580000001</v>
      </c>
      <c r="H13" s="126">
        <v>27947.681949999998</v>
      </c>
      <c r="I13" s="126">
        <v>23519.790860000001</v>
      </c>
      <c r="J13" s="126">
        <v>20868.225930000001</v>
      </c>
      <c r="K13" s="126">
        <v>26958.54464</v>
      </c>
      <c r="L13" s="126">
        <v>25248.360699999997</v>
      </c>
      <c r="M13" s="126">
        <v>26458.386289999999</v>
      </c>
      <c r="N13" s="126">
        <v>23439.844280000001</v>
      </c>
      <c r="O13" s="126">
        <v>20426.517899999999</v>
      </c>
      <c r="P13" s="126">
        <v>31190.676909999995</v>
      </c>
      <c r="Q13" s="126">
        <v>27162.406289999999</v>
      </c>
      <c r="R13" s="126">
        <v>26193.973999999998</v>
      </c>
      <c r="S13" s="126">
        <v>24816.783789999998</v>
      </c>
      <c r="T13" s="103">
        <v>27670.029649999997</v>
      </c>
      <c r="U13" s="126">
        <v>32819.412779999999</v>
      </c>
      <c r="V13" s="126">
        <v>28541.928509999998</v>
      </c>
      <c r="W13" s="126">
        <v>31837.780629999994</v>
      </c>
      <c r="X13" s="126">
        <v>31638.53068</v>
      </c>
      <c r="Y13" s="126">
        <v>42562.871870000003</v>
      </c>
      <c r="Z13" s="126">
        <v>30324.288829999998</v>
      </c>
      <c r="AA13" s="126">
        <v>31399.339700000004</v>
      </c>
      <c r="AB13" s="126">
        <v>37058.821900000003</v>
      </c>
      <c r="AC13" s="126">
        <v>36211.39417</v>
      </c>
      <c r="AD13" s="126">
        <v>32786.577749999997</v>
      </c>
      <c r="AE13" s="126">
        <v>35296.036229999998</v>
      </c>
      <c r="AF13" s="215">
        <v>11976.963720000002</v>
      </c>
    </row>
    <row r="14" spans="1:32" x14ac:dyDescent="0.3">
      <c r="A14" s="122" t="s">
        <v>45</v>
      </c>
      <c r="B14" s="126"/>
      <c r="C14" s="126"/>
      <c r="D14" s="126">
        <v>0</v>
      </c>
      <c r="E14" s="126">
        <v>0</v>
      </c>
      <c r="F14" s="126">
        <v>0</v>
      </c>
      <c r="G14" s="126">
        <v>0</v>
      </c>
      <c r="H14" s="126">
        <v>0</v>
      </c>
      <c r="I14" s="126">
        <v>0</v>
      </c>
      <c r="J14" s="126">
        <v>0</v>
      </c>
      <c r="K14" s="126">
        <v>0</v>
      </c>
      <c r="L14" s="126">
        <v>0</v>
      </c>
      <c r="M14" s="126">
        <v>0</v>
      </c>
      <c r="N14" s="126">
        <v>0</v>
      </c>
      <c r="O14" s="126">
        <v>0</v>
      </c>
      <c r="P14" s="126">
        <v>0</v>
      </c>
      <c r="Q14" s="126">
        <v>0</v>
      </c>
      <c r="R14" s="126">
        <v>0</v>
      </c>
      <c r="S14" s="126">
        <v>0</v>
      </c>
      <c r="T14" s="103">
        <v>0</v>
      </c>
      <c r="U14" s="126">
        <v>0</v>
      </c>
      <c r="V14" s="126">
        <v>0</v>
      </c>
      <c r="W14" s="126">
        <v>0</v>
      </c>
      <c r="X14" s="126">
        <v>0</v>
      </c>
      <c r="Y14" s="126">
        <v>0</v>
      </c>
      <c r="Z14" s="126">
        <v>0</v>
      </c>
      <c r="AA14" s="126">
        <v>0</v>
      </c>
      <c r="AB14" s="126">
        <v>0</v>
      </c>
      <c r="AC14" s="126">
        <v>0</v>
      </c>
      <c r="AD14" s="126">
        <v>0</v>
      </c>
      <c r="AE14" s="126">
        <v>0</v>
      </c>
      <c r="AF14" s="215">
        <v>0</v>
      </c>
    </row>
    <row r="15" spans="1:32" x14ac:dyDescent="0.3">
      <c r="A15" s="121" t="s">
        <v>46</v>
      </c>
      <c r="B15" s="126">
        <v>7683.3420299999989</v>
      </c>
      <c r="C15" s="126">
        <v>6140.6280900000002</v>
      </c>
      <c r="D15" s="126">
        <v>5569.1414000000004</v>
      </c>
      <c r="E15" s="126">
        <v>6842.0817900000002</v>
      </c>
      <c r="F15" s="126">
        <v>6293.1178099999997</v>
      </c>
      <c r="G15" s="126">
        <v>5852.5067199999994</v>
      </c>
      <c r="H15" s="126">
        <v>4850.1657699999996</v>
      </c>
      <c r="I15" s="126">
        <v>6664.08385</v>
      </c>
      <c r="J15" s="126">
        <v>7069.4252099999994</v>
      </c>
      <c r="K15" s="126">
        <v>6345.7301899999993</v>
      </c>
      <c r="L15" s="126">
        <v>6240.9017699999995</v>
      </c>
      <c r="M15" s="126">
        <v>6399.3323199999995</v>
      </c>
      <c r="N15" s="126">
        <v>5526.4507599999997</v>
      </c>
      <c r="O15" s="126">
        <v>5701.6587299999992</v>
      </c>
      <c r="P15" s="126">
        <v>6662.1165799999999</v>
      </c>
      <c r="Q15" s="126">
        <v>5489.1118200000001</v>
      </c>
      <c r="R15" s="126">
        <v>6772.6277099999988</v>
      </c>
      <c r="S15" s="126">
        <v>6054.850550000001</v>
      </c>
      <c r="T15" s="103">
        <v>4934.5025900000001</v>
      </c>
      <c r="U15" s="126">
        <v>6345.1365900000001</v>
      </c>
      <c r="V15" s="126">
        <v>7546.5184300000001</v>
      </c>
      <c r="W15" s="126">
        <v>8359.6202400000002</v>
      </c>
      <c r="X15" s="126">
        <v>7714.1711699999996</v>
      </c>
      <c r="Y15" s="126">
        <v>8911.4666400000006</v>
      </c>
      <c r="Z15" s="126">
        <v>9552.9318599999988</v>
      </c>
      <c r="AA15" s="126">
        <v>5959.0028899999998</v>
      </c>
      <c r="AB15" s="126">
        <v>7384.6846500000001</v>
      </c>
      <c r="AC15" s="126">
        <v>8128.96558</v>
      </c>
      <c r="AD15" s="126">
        <v>10503.37471</v>
      </c>
      <c r="AE15" s="126">
        <v>11175.790919999999</v>
      </c>
      <c r="AF15" s="215">
        <v>3505.6043100000002</v>
      </c>
    </row>
    <row r="16" spans="1:32" x14ac:dyDescent="0.3">
      <c r="A16" s="121" t="s">
        <v>47</v>
      </c>
      <c r="B16" s="126">
        <v>34658.151300000005</v>
      </c>
      <c r="C16" s="126">
        <v>32488.816085000002</v>
      </c>
      <c r="D16" s="126">
        <v>37516.807938999998</v>
      </c>
      <c r="E16" s="126">
        <v>33558.367012999995</v>
      </c>
      <c r="F16" s="126">
        <v>39977.265962999998</v>
      </c>
      <c r="G16" s="126">
        <v>45494.312712999999</v>
      </c>
      <c r="H16" s="126">
        <v>39529.663943000007</v>
      </c>
      <c r="I16" s="126">
        <v>52746.800572</v>
      </c>
      <c r="J16" s="126">
        <v>44815.00849</v>
      </c>
      <c r="K16" s="126">
        <v>52345.475394000001</v>
      </c>
      <c r="L16" s="126">
        <v>48786.467438000007</v>
      </c>
      <c r="M16" s="126">
        <v>46052.160371999998</v>
      </c>
      <c r="N16" s="126">
        <v>46233.172284</v>
      </c>
      <c r="O16" s="126">
        <v>17509.227292</v>
      </c>
      <c r="P16" s="126">
        <v>13626.068228</v>
      </c>
      <c r="Q16" s="126">
        <v>24556.459766</v>
      </c>
      <c r="R16" s="126">
        <v>31026.363002999999</v>
      </c>
      <c r="S16" s="126">
        <v>37007.326034000005</v>
      </c>
      <c r="T16" s="103">
        <v>44177.254520000002</v>
      </c>
      <c r="U16" s="126">
        <v>52469.556831000002</v>
      </c>
      <c r="V16" s="126">
        <v>58511.889794000002</v>
      </c>
      <c r="W16" s="126">
        <v>91582.936078999992</v>
      </c>
      <c r="X16" s="126">
        <v>67774.662587000013</v>
      </c>
      <c r="Y16" s="126">
        <v>59985.981754999993</v>
      </c>
      <c r="Z16" s="126">
        <v>57192.619527000003</v>
      </c>
      <c r="AA16" s="126">
        <v>57632.465267000007</v>
      </c>
      <c r="AB16" s="126">
        <v>66623.831265000001</v>
      </c>
      <c r="AC16" s="126">
        <v>60556.874871999993</v>
      </c>
      <c r="AD16" s="126">
        <v>68099.546008000005</v>
      </c>
      <c r="AE16" s="126">
        <v>83481.520509000009</v>
      </c>
      <c r="AF16" s="215">
        <v>25781.982296999999</v>
      </c>
    </row>
    <row r="17" spans="1:32" x14ac:dyDescent="0.3">
      <c r="A17" s="121" t="s">
        <v>48</v>
      </c>
      <c r="B17" s="126">
        <v>25488.69931</v>
      </c>
      <c r="C17" s="126">
        <v>23998.475780000001</v>
      </c>
      <c r="D17" s="126">
        <v>24773.009990000002</v>
      </c>
      <c r="E17" s="126">
        <v>27645.565890000002</v>
      </c>
      <c r="F17" s="126">
        <v>25267.147789999999</v>
      </c>
      <c r="G17" s="126">
        <v>25706.056310000004</v>
      </c>
      <c r="H17" s="126">
        <v>27141.666310000004</v>
      </c>
      <c r="I17" s="126">
        <v>22266.568609999998</v>
      </c>
      <c r="J17" s="126">
        <v>25020.402100000003</v>
      </c>
      <c r="K17" s="126">
        <v>26901.597740000001</v>
      </c>
      <c r="L17" s="126">
        <v>26275.996259999996</v>
      </c>
      <c r="M17" s="126">
        <v>29640.32445</v>
      </c>
      <c r="N17" s="126">
        <v>26552.028849999999</v>
      </c>
      <c r="O17" s="126">
        <v>16621.425999999999</v>
      </c>
      <c r="P17" s="126">
        <v>32060.664780000003</v>
      </c>
      <c r="Q17" s="126">
        <v>20841.130969999998</v>
      </c>
      <c r="R17" s="126">
        <v>23661.565240000004</v>
      </c>
      <c r="S17" s="126">
        <v>28678.928629999999</v>
      </c>
      <c r="T17" s="103">
        <v>27751.322809999998</v>
      </c>
      <c r="U17" s="126">
        <v>34446.327170000004</v>
      </c>
      <c r="V17" s="126">
        <v>35567.090779999999</v>
      </c>
      <c r="W17" s="126">
        <v>41006.74811</v>
      </c>
      <c r="X17" s="126">
        <v>31791.952579999997</v>
      </c>
      <c r="Y17" s="126">
        <v>42123.454680000003</v>
      </c>
      <c r="Z17" s="126">
        <v>36066.548219999997</v>
      </c>
      <c r="AA17" s="126">
        <v>37143.979400000004</v>
      </c>
      <c r="AB17" s="126">
        <v>42700.355879999996</v>
      </c>
      <c r="AC17" s="126">
        <v>36332.723159999994</v>
      </c>
      <c r="AD17" s="126">
        <v>59116.687389999999</v>
      </c>
      <c r="AE17" s="126">
        <v>45211.075779999999</v>
      </c>
      <c r="AF17" s="215">
        <v>14756.82293</v>
      </c>
    </row>
    <row r="18" spans="1:32" x14ac:dyDescent="0.3">
      <c r="A18" s="121" t="s">
        <v>49</v>
      </c>
      <c r="B18" s="126">
        <v>103430.02412999999</v>
      </c>
      <c r="C18" s="126">
        <v>113754.36402000001</v>
      </c>
      <c r="D18" s="126">
        <v>101664.62940000001</v>
      </c>
      <c r="E18" s="126">
        <v>104035.04292000001</v>
      </c>
      <c r="F18" s="126">
        <v>86906.79614000002</v>
      </c>
      <c r="G18" s="126">
        <v>118408.00507999999</v>
      </c>
      <c r="H18" s="126">
        <v>109277.63893</v>
      </c>
      <c r="I18" s="126">
        <v>114660.84100999999</v>
      </c>
      <c r="J18" s="126">
        <v>108106.07378000001</v>
      </c>
      <c r="K18" s="126">
        <v>114952.33421000002</v>
      </c>
      <c r="L18" s="126">
        <v>110618.92096999999</v>
      </c>
      <c r="M18" s="126">
        <v>115122.70331999999</v>
      </c>
      <c r="N18" s="126">
        <v>108667.04762</v>
      </c>
      <c r="O18" s="126">
        <v>86694.235790000006</v>
      </c>
      <c r="P18" s="126">
        <v>93570.756720000005</v>
      </c>
      <c r="Q18" s="126">
        <v>95599.827800000014</v>
      </c>
      <c r="R18" s="126">
        <v>112739.96643</v>
      </c>
      <c r="S18" s="126">
        <v>139779.00738999998</v>
      </c>
      <c r="T18" s="103">
        <v>151730.89293999999</v>
      </c>
      <c r="U18" s="126">
        <v>161635.70061</v>
      </c>
      <c r="V18" s="126">
        <v>153564.94464999999</v>
      </c>
      <c r="W18" s="126">
        <v>184556.04902999999</v>
      </c>
      <c r="X18" s="126">
        <v>168290.54604999998</v>
      </c>
      <c r="Y18" s="126">
        <v>179122.98524000001</v>
      </c>
      <c r="Z18" s="126">
        <v>162678.63763999997</v>
      </c>
      <c r="AA18" s="126">
        <v>169773.15127999999</v>
      </c>
      <c r="AB18" s="126">
        <v>167889.62331999998</v>
      </c>
      <c r="AC18" s="126">
        <v>159129.88668999998</v>
      </c>
      <c r="AD18" s="126">
        <v>163748.36790000001</v>
      </c>
      <c r="AE18" s="126">
        <v>182725.22593000002</v>
      </c>
      <c r="AF18" s="215">
        <v>52803.821729999996</v>
      </c>
    </row>
    <row r="19" spans="1:32" x14ac:dyDescent="0.3">
      <c r="A19" s="122" t="s">
        <v>50</v>
      </c>
      <c r="B19" s="126"/>
      <c r="C19" s="126"/>
      <c r="D19" s="126">
        <v>0</v>
      </c>
      <c r="E19" s="126">
        <v>0</v>
      </c>
      <c r="F19" s="126">
        <v>0</v>
      </c>
      <c r="G19" s="126">
        <v>0</v>
      </c>
      <c r="H19" s="126">
        <v>0</v>
      </c>
      <c r="I19" s="126">
        <v>0</v>
      </c>
      <c r="J19" s="126">
        <v>0</v>
      </c>
      <c r="K19" s="126">
        <v>0</v>
      </c>
      <c r="L19" s="126">
        <v>0</v>
      </c>
      <c r="M19" s="126">
        <v>0</v>
      </c>
      <c r="N19" s="126">
        <v>0</v>
      </c>
      <c r="O19" s="126">
        <v>0</v>
      </c>
      <c r="P19" s="126">
        <v>0</v>
      </c>
      <c r="Q19" s="126">
        <v>0</v>
      </c>
      <c r="R19" s="126">
        <v>0</v>
      </c>
      <c r="S19" s="126">
        <v>0</v>
      </c>
      <c r="T19" s="103">
        <v>0</v>
      </c>
      <c r="U19" s="126">
        <v>0</v>
      </c>
      <c r="V19" s="126">
        <v>0</v>
      </c>
      <c r="W19" s="126">
        <v>0</v>
      </c>
      <c r="X19" s="126">
        <v>0</v>
      </c>
      <c r="Y19" s="126">
        <v>0</v>
      </c>
      <c r="Z19" s="126">
        <v>0</v>
      </c>
      <c r="AA19" s="126">
        <v>0</v>
      </c>
      <c r="AB19" s="126">
        <v>0</v>
      </c>
      <c r="AC19" s="126">
        <v>0</v>
      </c>
      <c r="AD19" s="126">
        <v>0</v>
      </c>
      <c r="AE19" s="126">
        <v>0</v>
      </c>
      <c r="AF19" s="215">
        <v>0</v>
      </c>
    </row>
    <row r="20" spans="1:32" x14ac:dyDescent="0.3">
      <c r="A20" s="121" t="s">
        <v>51</v>
      </c>
      <c r="B20" s="126">
        <v>12388.18864</v>
      </c>
      <c r="C20" s="126">
        <v>9893.6322500000006</v>
      </c>
      <c r="D20" s="126">
        <v>11226.695659999999</v>
      </c>
      <c r="E20" s="126">
        <v>11412.435119999998</v>
      </c>
      <c r="F20" s="126">
        <v>11333.34187</v>
      </c>
      <c r="G20" s="126">
        <v>12236.482300000001</v>
      </c>
      <c r="H20" s="126">
        <v>21577.155850000003</v>
      </c>
      <c r="I20" s="126">
        <v>14591.244709999999</v>
      </c>
      <c r="J20" s="126">
        <v>14811.959129999999</v>
      </c>
      <c r="K20" s="126">
        <v>15456.20522</v>
      </c>
      <c r="L20" s="126">
        <v>10426.415220000001</v>
      </c>
      <c r="M20" s="126">
        <v>12299.13048</v>
      </c>
      <c r="N20" s="126">
        <v>19822.925060000001</v>
      </c>
      <c r="O20" s="126">
        <v>5748.5484699999997</v>
      </c>
      <c r="P20" s="126">
        <v>8889.9718000000012</v>
      </c>
      <c r="Q20" s="126">
        <v>4875.6387400000003</v>
      </c>
      <c r="R20" s="126">
        <v>9399.3226400000003</v>
      </c>
      <c r="S20" s="126">
        <v>8921.1217099999994</v>
      </c>
      <c r="T20" s="103">
        <v>9592.3866600000001</v>
      </c>
      <c r="U20" s="126">
        <v>15153.219810000001</v>
      </c>
      <c r="V20" s="126">
        <v>12095.9519</v>
      </c>
      <c r="W20" s="126">
        <v>21340.15338</v>
      </c>
      <c r="X20" s="126">
        <v>18425.986860000001</v>
      </c>
      <c r="Y20" s="126">
        <v>15581.66826</v>
      </c>
      <c r="Z20" s="126">
        <v>26769.28803</v>
      </c>
      <c r="AA20" s="126">
        <v>18560.040739999997</v>
      </c>
      <c r="AB20" s="126">
        <v>17207.41057</v>
      </c>
      <c r="AC20" s="126">
        <v>21282.191129999999</v>
      </c>
      <c r="AD20" s="126">
        <v>27026.433799999995</v>
      </c>
      <c r="AE20" s="126">
        <v>21313.533159999999</v>
      </c>
      <c r="AF20" s="215">
        <v>6016.1691500000006</v>
      </c>
    </row>
    <row r="21" spans="1:32" x14ac:dyDescent="0.3">
      <c r="A21" s="121" t="s">
        <v>52</v>
      </c>
      <c r="B21" s="126">
        <v>43654.516600000003</v>
      </c>
      <c r="C21" s="126">
        <v>49894.472750000001</v>
      </c>
      <c r="D21" s="126">
        <v>42073.444839999996</v>
      </c>
      <c r="E21" s="126">
        <v>48769.36249</v>
      </c>
      <c r="F21" s="126">
        <v>51538.942909999998</v>
      </c>
      <c r="G21" s="126">
        <v>48046.747109999997</v>
      </c>
      <c r="H21" s="126">
        <v>43900.869460000002</v>
      </c>
      <c r="I21" s="126">
        <v>46670.385089999996</v>
      </c>
      <c r="J21" s="126">
        <v>44713.988340000004</v>
      </c>
      <c r="K21" s="126">
        <v>40532.243480000005</v>
      </c>
      <c r="L21" s="126">
        <v>53297.915269999998</v>
      </c>
      <c r="M21" s="126">
        <v>58784.335890000002</v>
      </c>
      <c r="N21" s="126">
        <v>55571.772709999997</v>
      </c>
      <c r="O21" s="126">
        <v>27715.370709999999</v>
      </c>
      <c r="P21" s="126">
        <v>36496.68924</v>
      </c>
      <c r="Q21" s="126">
        <v>45753.505039999996</v>
      </c>
      <c r="R21" s="126">
        <v>48069.755429999997</v>
      </c>
      <c r="S21" s="126">
        <v>54870.993280000002</v>
      </c>
      <c r="T21" s="103">
        <v>72054.669569999998</v>
      </c>
      <c r="U21" s="126">
        <v>61491.467969999998</v>
      </c>
      <c r="V21" s="126">
        <v>69084.358420000004</v>
      </c>
      <c r="W21" s="126">
        <v>71260.03661000001</v>
      </c>
      <c r="X21" s="126">
        <v>70270.67009</v>
      </c>
      <c r="Y21" s="126">
        <v>76110.23262000001</v>
      </c>
      <c r="Z21" s="126">
        <v>60770.886650000008</v>
      </c>
      <c r="AA21" s="126">
        <v>67800.066890000002</v>
      </c>
      <c r="AB21" s="126">
        <v>84352.35351999999</v>
      </c>
      <c r="AC21" s="126">
        <v>76641.906099999993</v>
      </c>
      <c r="AD21" s="126">
        <v>113201.39801</v>
      </c>
      <c r="AE21" s="126">
        <v>86004.224269999992</v>
      </c>
      <c r="AF21" s="215">
        <v>28729.035030000003</v>
      </c>
    </row>
    <row r="22" spans="1:32" x14ac:dyDescent="0.3">
      <c r="A22" s="122" t="s">
        <v>53</v>
      </c>
      <c r="B22" s="126"/>
      <c r="C22" s="126"/>
      <c r="D22" s="126">
        <v>0</v>
      </c>
      <c r="E22" s="126">
        <v>0</v>
      </c>
      <c r="F22" s="126">
        <v>0</v>
      </c>
      <c r="G22" s="126">
        <v>0</v>
      </c>
      <c r="H22" s="126">
        <v>0</v>
      </c>
      <c r="I22" s="126">
        <v>0</v>
      </c>
      <c r="J22" s="126">
        <v>0</v>
      </c>
      <c r="K22" s="126">
        <v>0</v>
      </c>
      <c r="L22" s="126">
        <v>0</v>
      </c>
      <c r="M22" s="126">
        <v>0</v>
      </c>
      <c r="N22" s="126">
        <v>0</v>
      </c>
      <c r="O22" s="126">
        <v>0</v>
      </c>
      <c r="P22" s="126">
        <v>0</v>
      </c>
      <c r="Q22" s="126">
        <v>0</v>
      </c>
      <c r="R22" s="126">
        <v>0</v>
      </c>
      <c r="S22" s="126">
        <v>0</v>
      </c>
      <c r="T22" s="103">
        <v>0</v>
      </c>
      <c r="U22" s="126">
        <v>0</v>
      </c>
      <c r="V22" s="126">
        <v>0</v>
      </c>
      <c r="W22" s="126">
        <v>0</v>
      </c>
      <c r="X22" s="126">
        <v>0</v>
      </c>
      <c r="Y22" s="126">
        <v>0</v>
      </c>
      <c r="Z22" s="126">
        <v>0</v>
      </c>
      <c r="AA22" s="126">
        <v>0</v>
      </c>
      <c r="AB22" s="126">
        <v>0</v>
      </c>
      <c r="AC22" s="126">
        <v>0</v>
      </c>
      <c r="AD22" s="126">
        <v>0</v>
      </c>
      <c r="AE22" s="126">
        <v>0</v>
      </c>
      <c r="AF22" s="215">
        <v>0</v>
      </c>
    </row>
    <row r="23" spans="1:32" x14ac:dyDescent="0.3">
      <c r="A23" s="121" t="s">
        <v>54</v>
      </c>
      <c r="B23" s="126">
        <v>8326.5434299999997</v>
      </c>
      <c r="C23" s="126">
        <v>7878.4918499999994</v>
      </c>
      <c r="D23" s="126">
        <v>7273.9440200000008</v>
      </c>
      <c r="E23" s="126">
        <v>7522.5441099999998</v>
      </c>
      <c r="F23" s="126">
        <v>7478.767710000001</v>
      </c>
      <c r="G23" s="126">
        <v>7969.1752400000005</v>
      </c>
      <c r="H23" s="126">
        <v>8207.3270099999991</v>
      </c>
      <c r="I23" s="126">
        <v>7893.2359900000001</v>
      </c>
      <c r="J23" s="126">
        <v>7828.4251899999999</v>
      </c>
      <c r="K23" s="126">
        <v>7055.9195999999993</v>
      </c>
      <c r="L23" s="126">
        <v>7021.6042600000001</v>
      </c>
      <c r="M23" s="126">
        <v>8402.3496200000009</v>
      </c>
      <c r="N23" s="126">
        <v>7735.8393399999995</v>
      </c>
      <c r="O23" s="126">
        <v>2194.6508699999999</v>
      </c>
      <c r="P23" s="126">
        <v>3508.5398799999998</v>
      </c>
      <c r="Q23" s="126">
        <v>6025.4373399999995</v>
      </c>
      <c r="R23" s="126">
        <v>4045.67569</v>
      </c>
      <c r="S23" s="126">
        <v>4526.4845400000004</v>
      </c>
      <c r="T23" s="103">
        <v>6496.15092</v>
      </c>
      <c r="U23" s="126">
        <v>5974.7417999999998</v>
      </c>
      <c r="V23" s="126">
        <v>6657.3636099999994</v>
      </c>
      <c r="W23" s="126">
        <v>8798.1558700000005</v>
      </c>
      <c r="X23" s="126">
        <v>11050.393789999998</v>
      </c>
      <c r="Y23" s="126">
        <v>10429.047700000001</v>
      </c>
      <c r="Z23" s="126">
        <v>10567.97136</v>
      </c>
      <c r="AA23" s="126">
        <v>9580.4564600000012</v>
      </c>
      <c r="AB23" s="126">
        <v>10154.198329999999</v>
      </c>
      <c r="AC23" s="126">
        <v>11081.51138</v>
      </c>
      <c r="AD23" s="126">
        <v>10091.05227</v>
      </c>
      <c r="AE23" s="126">
        <v>9468.874679999999</v>
      </c>
      <c r="AF23" s="215">
        <v>3479.48162</v>
      </c>
    </row>
    <row r="24" spans="1:32" x14ac:dyDescent="0.3">
      <c r="A24" s="121" t="s">
        <v>55</v>
      </c>
      <c r="B24" s="126">
        <v>19669.357545999999</v>
      </c>
      <c r="C24" s="126">
        <v>20203.394004000002</v>
      </c>
      <c r="D24" s="126">
        <v>24900.106816999996</v>
      </c>
      <c r="E24" s="126">
        <v>18389.035623000003</v>
      </c>
      <c r="F24" s="126">
        <v>22973.956189999997</v>
      </c>
      <c r="G24" s="126">
        <v>29706.807104</v>
      </c>
      <c r="H24" s="126">
        <v>25160.347621000001</v>
      </c>
      <c r="I24" s="126">
        <v>25996.924653000002</v>
      </c>
      <c r="J24" s="126">
        <v>21918.018479999995</v>
      </c>
      <c r="K24" s="126">
        <v>27670.950052</v>
      </c>
      <c r="L24" s="126">
        <v>24243.701228000002</v>
      </c>
      <c r="M24" s="126">
        <v>28317.035468999999</v>
      </c>
      <c r="N24" s="126">
        <v>22115.629153999998</v>
      </c>
      <c r="O24" s="126">
        <v>7458.2906709999997</v>
      </c>
      <c r="P24" s="126">
        <v>14811.199953000001</v>
      </c>
      <c r="Q24" s="126">
        <v>14109.439331</v>
      </c>
      <c r="R24" s="126">
        <v>20707.264658</v>
      </c>
      <c r="S24" s="126">
        <v>15563.223386</v>
      </c>
      <c r="T24" s="103">
        <v>33211.586752999996</v>
      </c>
      <c r="U24" s="126">
        <v>33512.942825999999</v>
      </c>
      <c r="V24" s="126">
        <v>36186.588149999996</v>
      </c>
      <c r="W24" s="126">
        <v>51527.786923</v>
      </c>
      <c r="X24" s="126">
        <v>49406.268320000003</v>
      </c>
      <c r="Y24" s="126">
        <v>33257.449236</v>
      </c>
      <c r="Z24" s="126">
        <v>31562.627905000001</v>
      </c>
      <c r="AA24" s="126">
        <v>36115.189806000002</v>
      </c>
      <c r="AB24" s="126">
        <v>45706.611349999999</v>
      </c>
      <c r="AC24" s="126">
        <v>34215.750919999999</v>
      </c>
      <c r="AD24" s="126">
        <v>36064.002251000005</v>
      </c>
      <c r="AE24" s="126">
        <v>40823.431255999996</v>
      </c>
      <c r="AF24" s="215">
        <v>18434.618761000002</v>
      </c>
    </row>
    <row r="25" spans="1:32" x14ac:dyDescent="0.3">
      <c r="A25" s="121" t="s">
        <v>153</v>
      </c>
      <c r="B25" s="126">
        <v>7956.5045300000002</v>
      </c>
      <c r="C25" s="126">
        <v>12701.713829999999</v>
      </c>
      <c r="D25" s="126">
        <v>7363.4110299999993</v>
      </c>
      <c r="E25" s="126">
        <v>13091.556929999999</v>
      </c>
      <c r="F25" s="126">
        <v>12943.079470000001</v>
      </c>
      <c r="G25" s="126">
        <v>8477.8023599999997</v>
      </c>
      <c r="H25" s="126">
        <v>8005.4446500000004</v>
      </c>
      <c r="I25" s="126">
        <v>9381.7074600000014</v>
      </c>
      <c r="J25" s="126">
        <v>7545.8909899999999</v>
      </c>
      <c r="K25" s="126">
        <v>11051.50167</v>
      </c>
      <c r="L25" s="126">
        <v>6959.6736899999996</v>
      </c>
      <c r="M25" s="126">
        <v>6311.8897399999996</v>
      </c>
      <c r="N25" s="126">
        <v>8712.3501500000002</v>
      </c>
      <c r="O25" s="126">
        <v>6975.39408</v>
      </c>
      <c r="P25" s="126">
        <v>8140.8924699999998</v>
      </c>
      <c r="Q25" s="126">
        <v>6511.3947200000002</v>
      </c>
      <c r="R25" s="126">
        <v>7730.2525800000003</v>
      </c>
      <c r="S25" s="126">
        <v>9865.6642300000003</v>
      </c>
      <c r="T25" s="103">
        <v>8209.944230000001</v>
      </c>
      <c r="U25" s="126">
        <v>9022.6209499999986</v>
      </c>
      <c r="V25" s="126">
        <v>11517.684019999999</v>
      </c>
      <c r="W25" s="126">
        <v>11842.097489999998</v>
      </c>
      <c r="X25" s="126">
        <v>8788.3644699999986</v>
      </c>
      <c r="Y25" s="126">
        <v>15805.538769999999</v>
      </c>
      <c r="Z25" s="126">
        <v>12402.987880000001</v>
      </c>
      <c r="AA25" s="126">
        <v>10317.846210000002</v>
      </c>
      <c r="AB25" s="126">
        <v>8396.9703800000007</v>
      </c>
      <c r="AC25" s="126">
        <v>7917.8961400000007</v>
      </c>
      <c r="AD25" s="126">
        <v>8701.0827800000006</v>
      </c>
      <c r="AE25" s="126">
        <v>8549.2249200000006</v>
      </c>
      <c r="AF25" s="215">
        <v>3790.0722599999999</v>
      </c>
    </row>
    <row r="26" spans="1:32" ht="13.5" customHeight="1" x14ac:dyDescent="0.3">
      <c r="A26" s="121" t="s">
        <v>56</v>
      </c>
      <c r="B26" s="126">
        <v>64031.266049999998</v>
      </c>
      <c r="C26" s="126">
        <v>70770.386339999997</v>
      </c>
      <c r="D26" s="126">
        <v>79877.629509999999</v>
      </c>
      <c r="E26" s="126">
        <v>92564.093250000005</v>
      </c>
      <c r="F26" s="126">
        <v>66045.249609999999</v>
      </c>
      <c r="G26" s="126">
        <v>79096.597330000004</v>
      </c>
      <c r="H26" s="126">
        <v>80737.568699999989</v>
      </c>
      <c r="I26" s="126">
        <v>98114.451319999993</v>
      </c>
      <c r="J26" s="126">
        <v>75609.30012</v>
      </c>
      <c r="K26" s="126">
        <v>69072.450629999992</v>
      </c>
      <c r="L26" s="126">
        <v>94560.12453999999</v>
      </c>
      <c r="M26" s="126">
        <v>90633.674319999991</v>
      </c>
      <c r="N26" s="126">
        <v>77551.614099999992</v>
      </c>
      <c r="O26" s="126">
        <v>41200.294600000008</v>
      </c>
      <c r="P26" s="126">
        <v>45668.243569999999</v>
      </c>
      <c r="Q26" s="126">
        <v>53327.470799999996</v>
      </c>
      <c r="R26" s="126">
        <v>60553.004890000004</v>
      </c>
      <c r="S26" s="126">
        <v>69364.672579999999</v>
      </c>
      <c r="T26" s="103">
        <v>78384.415670000002</v>
      </c>
      <c r="U26" s="126">
        <v>93959.427949999998</v>
      </c>
      <c r="V26" s="126">
        <v>109963.62665999999</v>
      </c>
      <c r="W26" s="126">
        <v>75790.220729999986</v>
      </c>
      <c r="X26" s="126">
        <v>91834.446219999998</v>
      </c>
      <c r="Y26" s="126">
        <v>155813.90672999999</v>
      </c>
      <c r="Z26" s="126">
        <v>88959.139169999995</v>
      </c>
      <c r="AA26" s="126">
        <v>79712.408299999996</v>
      </c>
      <c r="AB26" s="126">
        <v>97222.854569999996</v>
      </c>
      <c r="AC26" s="126">
        <v>103663.58925</v>
      </c>
      <c r="AD26" s="126">
        <v>75961.20259999999</v>
      </c>
      <c r="AE26" s="126">
        <v>92937.922200000001</v>
      </c>
      <c r="AF26" s="215">
        <v>25818.736960000006</v>
      </c>
    </row>
    <row r="27" spans="1:32" x14ac:dyDescent="0.3">
      <c r="A27" s="121" t="s">
        <v>57</v>
      </c>
      <c r="B27" s="126">
        <v>1068.7671300000002</v>
      </c>
      <c r="C27" s="126">
        <v>754.59008999999992</v>
      </c>
      <c r="D27" s="126">
        <v>752.54093999999998</v>
      </c>
      <c r="E27" s="126">
        <v>937.06302999999991</v>
      </c>
      <c r="F27" s="126">
        <v>639.39672999999993</v>
      </c>
      <c r="G27" s="126">
        <v>840.95888000000002</v>
      </c>
      <c r="H27" s="126">
        <v>1555.0156500000001</v>
      </c>
      <c r="I27" s="126">
        <v>1046.64617</v>
      </c>
      <c r="J27" s="126">
        <v>748.70776000000001</v>
      </c>
      <c r="K27" s="126">
        <v>717.95106999999996</v>
      </c>
      <c r="L27" s="126">
        <v>991.88953300000003</v>
      </c>
      <c r="M27" s="126">
        <v>711.08252999999991</v>
      </c>
      <c r="N27" s="126">
        <v>285.20057000000003</v>
      </c>
      <c r="O27" s="126">
        <v>291.60160999999999</v>
      </c>
      <c r="P27" s="126">
        <v>564.10775999999998</v>
      </c>
      <c r="Q27" s="126">
        <v>1024.56891</v>
      </c>
      <c r="R27" s="126">
        <v>832.9504300000001</v>
      </c>
      <c r="S27" s="126">
        <v>1104.6771199999998</v>
      </c>
      <c r="T27" s="103">
        <v>956.93368999999996</v>
      </c>
      <c r="U27" s="126">
        <v>909.98524999999995</v>
      </c>
      <c r="V27" s="126">
        <v>869.78716000000009</v>
      </c>
      <c r="W27" s="126">
        <v>965.68848000000003</v>
      </c>
      <c r="X27" s="126">
        <v>676.77837</v>
      </c>
      <c r="Y27" s="126">
        <v>1225.99135</v>
      </c>
      <c r="Z27" s="126">
        <v>721.40418999999997</v>
      </c>
      <c r="AA27" s="126">
        <v>624.29858000000013</v>
      </c>
      <c r="AB27" s="126">
        <v>1321.2010600000001</v>
      </c>
      <c r="AC27" s="126">
        <v>686.96755000000007</v>
      </c>
      <c r="AD27" s="126">
        <v>448.04570999999999</v>
      </c>
      <c r="AE27" s="126">
        <v>1493.8757999999998</v>
      </c>
      <c r="AF27" s="215">
        <v>212.55688000000001</v>
      </c>
    </row>
    <row r="28" spans="1:32" x14ac:dyDescent="0.3">
      <c r="A28" s="121" t="s">
        <v>58</v>
      </c>
      <c r="B28" s="126">
        <v>1136.5136</v>
      </c>
      <c r="C28" s="126">
        <v>475.72452000000004</v>
      </c>
      <c r="D28" s="126">
        <v>719.00702000000001</v>
      </c>
      <c r="E28" s="126">
        <v>673.96489999999994</v>
      </c>
      <c r="F28" s="126">
        <v>754.42828999999995</v>
      </c>
      <c r="G28" s="126">
        <v>686.52632000000006</v>
      </c>
      <c r="H28" s="126">
        <v>436.90769</v>
      </c>
      <c r="I28" s="126">
        <v>574.47712000000001</v>
      </c>
      <c r="J28" s="126">
        <v>377.08880000000005</v>
      </c>
      <c r="K28" s="126">
        <v>507.54090000000002</v>
      </c>
      <c r="L28" s="126">
        <v>340.78020000000004</v>
      </c>
      <c r="M28" s="126">
        <v>342.11591999999996</v>
      </c>
      <c r="N28" s="126">
        <v>521.07424000000003</v>
      </c>
      <c r="O28" s="126">
        <v>154.84581</v>
      </c>
      <c r="P28" s="126">
        <v>524.19818999999995</v>
      </c>
      <c r="Q28" s="126">
        <v>880.89662999999996</v>
      </c>
      <c r="R28" s="126">
        <v>665.81376999999998</v>
      </c>
      <c r="S28" s="126">
        <v>384.12154000000004</v>
      </c>
      <c r="T28" s="103">
        <v>627.50367000000006</v>
      </c>
      <c r="U28" s="126">
        <v>796.48485000000005</v>
      </c>
      <c r="V28" s="126">
        <v>780.98595</v>
      </c>
      <c r="W28" s="126">
        <v>1018.51639</v>
      </c>
      <c r="X28" s="126">
        <v>966.08462000000009</v>
      </c>
      <c r="Y28" s="126">
        <v>836.73530000000005</v>
      </c>
      <c r="Z28" s="126">
        <v>881.03422999999998</v>
      </c>
      <c r="AA28" s="126">
        <v>874.57285000000002</v>
      </c>
      <c r="AB28" s="126">
        <v>782.33560000000011</v>
      </c>
      <c r="AC28" s="126">
        <v>685.94497000000001</v>
      </c>
      <c r="AD28" s="126">
        <v>822.68200999999999</v>
      </c>
      <c r="AE28" s="126">
        <v>789.96649000000002</v>
      </c>
      <c r="AF28" s="215">
        <v>109.63932000000001</v>
      </c>
    </row>
    <row r="29" spans="1:32" x14ac:dyDescent="0.3">
      <c r="A29" s="122" t="s">
        <v>59</v>
      </c>
      <c r="B29" s="129">
        <v>431538.70151599991</v>
      </c>
      <c r="C29" s="129">
        <v>462696.53113900009</v>
      </c>
      <c r="D29" s="129">
        <v>447119.15993600007</v>
      </c>
      <c r="E29" s="129">
        <v>490414.56973599998</v>
      </c>
      <c r="F29" s="129">
        <v>429813.22931299999</v>
      </c>
      <c r="G29" s="129">
        <v>493316.81345700001</v>
      </c>
      <c r="H29" s="129">
        <v>480906.34596400009</v>
      </c>
      <c r="I29" s="129">
        <v>511443.64000500005</v>
      </c>
      <c r="J29" s="129">
        <v>455015.8258799999</v>
      </c>
      <c r="K29" s="129">
        <v>485280.20854600013</v>
      </c>
      <c r="L29" s="129">
        <v>28832.879199999999</v>
      </c>
      <c r="M29" s="129">
        <v>24600.462839999997</v>
      </c>
      <c r="N29" s="129">
        <v>485336.22033799998</v>
      </c>
      <c r="O29" s="129">
        <v>308385.99760300008</v>
      </c>
      <c r="P29" s="129">
        <v>374802.32455100003</v>
      </c>
      <c r="Q29" s="129">
        <v>405670.54923699994</v>
      </c>
      <c r="R29" s="129">
        <v>446461.60294100008</v>
      </c>
      <c r="S29" s="129">
        <v>503032.63890000002</v>
      </c>
      <c r="T29" s="129">
        <v>553959.20706299995</v>
      </c>
      <c r="U29" s="129">
        <v>617722.693417</v>
      </c>
      <c r="V29" s="129">
        <v>631974.97397399996</v>
      </c>
      <c r="W29" s="129">
        <v>716376.15538199979</v>
      </c>
      <c r="X29" s="129">
        <v>666453.09373700002</v>
      </c>
      <c r="Y29" s="129">
        <v>780184.87183099997</v>
      </c>
      <c r="Z29" s="129">
        <v>642040.38958199997</v>
      </c>
      <c r="AA29" s="129">
        <v>647648.06023299997</v>
      </c>
      <c r="AB29" s="129">
        <v>705748.97100499994</v>
      </c>
      <c r="AC29" s="129">
        <v>686276.47667200002</v>
      </c>
      <c r="AD29" s="129">
        <v>720442.86994900007</v>
      </c>
      <c r="AE29" s="129">
        <v>758429.39589499997</v>
      </c>
      <c r="AF29" s="216">
        <v>237243.34491800002</v>
      </c>
    </row>
    <row r="30" spans="1:32" x14ac:dyDescent="0.3">
      <c r="A30" s="122"/>
      <c r="B30" s="126"/>
      <c r="C30" s="126"/>
      <c r="D30" s="126"/>
      <c r="E30" s="126"/>
      <c r="F30" s="126"/>
      <c r="G30" s="126"/>
      <c r="H30" s="126"/>
      <c r="I30" s="126"/>
      <c r="J30" s="120"/>
      <c r="K30" s="121"/>
      <c r="L30" s="121"/>
      <c r="M30" s="121"/>
      <c r="N30" s="120"/>
      <c r="O30" s="120"/>
      <c r="P30" s="120"/>
      <c r="Q30" s="120"/>
      <c r="R30" s="120"/>
      <c r="S30" s="120"/>
      <c r="T30" s="126"/>
      <c r="U30" s="126"/>
      <c r="V30" s="126"/>
      <c r="W30" s="126"/>
      <c r="X30" s="126"/>
      <c r="Y30" s="126"/>
      <c r="Z30" s="126"/>
      <c r="AA30" s="126"/>
      <c r="AB30" s="121"/>
      <c r="AC30" s="121"/>
      <c r="AD30" s="121"/>
      <c r="AE30" s="121"/>
      <c r="AF30" s="215"/>
    </row>
    <row r="31" spans="1:32" x14ac:dyDescent="0.3">
      <c r="A31" s="122" t="s">
        <v>84</v>
      </c>
      <c r="B31" s="128">
        <v>157341.468074</v>
      </c>
      <c r="C31" s="128">
        <v>178183.83522299997</v>
      </c>
      <c r="D31" s="128">
        <v>123455.88730500001</v>
      </c>
      <c r="E31" s="128">
        <v>96188.715129999997</v>
      </c>
      <c r="F31" s="128">
        <v>127192.54133000001</v>
      </c>
      <c r="G31" s="128">
        <v>142463.65276600001</v>
      </c>
      <c r="H31" s="128">
        <v>117310.82079</v>
      </c>
      <c r="I31" s="128">
        <v>94911.205703999993</v>
      </c>
      <c r="J31" s="128">
        <v>109924.308144</v>
      </c>
      <c r="K31" s="128">
        <v>131483.00445200002</v>
      </c>
      <c r="L31" s="128">
        <v>144723.25059600003</v>
      </c>
      <c r="M31" s="128">
        <v>105671.891525</v>
      </c>
      <c r="N31" s="128">
        <v>81826.848775000006</v>
      </c>
      <c r="O31" s="128">
        <v>136765.85523099999</v>
      </c>
      <c r="P31" s="128">
        <v>121649.94933300001</v>
      </c>
      <c r="Q31" s="128">
        <v>85313.673714999997</v>
      </c>
      <c r="R31" s="128">
        <v>113416.426832</v>
      </c>
      <c r="S31" s="128">
        <v>149428.95809999999</v>
      </c>
      <c r="T31" s="150">
        <v>148907.86290599999</v>
      </c>
      <c r="U31" s="128">
        <v>115465.34656899999</v>
      </c>
      <c r="V31" s="128">
        <v>117206.45240999998</v>
      </c>
      <c r="W31" s="128">
        <v>202071.92497599998</v>
      </c>
      <c r="X31" s="128">
        <v>159285.157236</v>
      </c>
      <c r="Y31" s="128">
        <v>110827.69222499999</v>
      </c>
      <c r="Z31" s="128">
        <v>103376.89180800001</v>
      </c>
      <c r="AA31" s="128">
        <v>157276.04623599999</v>
      </c>
      <c r="AB31" s="129">
        <v>152969.80040499993</v>
      </c>
      <c r="AC31" s="129">
        <v>94052.453539999988</v>
      </c>
      <c r="AD31" s="129">
        <v>104476.90296399999</v>
      </c>
      <c r="AE31" s="129">
        <v>160605.21852200001</v>
      </c>
      <c r="AF31" s="216">
        <v>70217.095190000007</v>
      </c>
    </row>
    <row r="32" spans="1:32" x14ac:dyDescent="0.3">
      <c r="A32" s="122"/>
      <c r="B32" s="129"/>
      <c r="C32" s="129"/>
      <c r="D32" s="129"/>
      <c r="E32" s="129"/>
      <c r="F32" s="129"/>
      <c r="G32" s="129"/>
      <c r="H32" s="129"/>
      <c r="I32" s="129"/>
      <c r="J32" s="129"/>
      <c r="K32" s="121"/>
      <c r="L32" s="121"/>
      <c r="M32" s="121"/>
      <c r="N32" s="129"/>
      <c r="O32" s="129"/>
      <c r="P32" s="129"/>
      <c r="Q32" s="129"/>
      <c r="R32" s="129"/>
      <c r="S32" s="129"/>
      <c r="T32" s="14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215"/>
    </row>
    <row r="33" spans="1:32" x14ac:dyDescent="0.3">
      <c r="A33" s="123" t="s">
        <v>60</v>
      </c>
      <c r="B33" s="127">
        <v>-220026.24040199994</v>
      </c>
      <c r="C33" s="127">
        <v>-225701.41338600015</v>
      </c>
      <c r="D33" s="127">
        <v>-250771.03471100007</v>
      </c>
      <c r="E33" s="127">
        <v>-311574.44462599995</v>
      </c>
      <c r="F33" s="127">
        <v>-243078.19658299998</v>
      </c>
      <c r="G33" s="127">
        <v>-277381.81259099999</v>
      </c>
      <c r="H33" s="127">
        <v>-289747.19544400013</v>
      </c>
      <c r="I33" s="127">
        <v>-324570.37324100011</v>
      </c>
      <c r="J33" s="127">
        <v>-274108.86516599986</v>
      </c>
      <c r="K33" s="127">
        <v>-289626.96144400013</v>
      </c>
      <c r="L33" s="127">
        <v>205414.14187600001</v>
      </c>
      <c r="M33" s="127">
        <v>166261.68737499998</v>
      </c>
      <c r="N33" s="127">
        <v>-331392.87476299994</v>
      </c>
      <c r="O33" s="127">
        <v>-133595.30388200007</v>
      </c>
      <c r="P33" s="127">
        <v>-210716.87176800004</v>
      </c>
      <c r="Q33" s="127">
        <v>-271902.45261199994</v>
      </c>
      <c r="R33" s="127">
        <v>-281052.30508900015</v>
      </c>
      <c r="S33" s="127">
        <v>-290496.45156000002</v>
      </c>
      <c r="T33" s="151">
        <v>-330068.06170699996</v>
      </c>
      <c r="U33" s="127">
        <v>-412768.24547800003</v>
      </c>
      <c r="V33" s="127">
        <v>-412579.892024</v>
      </c>
      <c r="W33" s="127">
        <v>-447218.26122599986</v>
      </c>
      <c r="X33" s="127">
        <v>-424914.218391</v>
      </c>
      <c r="Y33" s="127">
        <v>-520957.58537599992</v>
      </c>
      <c r="Z33" s="127">
        <v>-456246.37180399994</v>
      </c>
      <c r="AA33" s="127">
        <v>-419148.23694699991</v>
      </c>
      <c r="AB33" s="155">
        <v>-463224.75081000006</v>
      </c>
      <c r="AC33" s="155">
        <v>-494973.56201200007</v>
      </c>
      <c r="AD33" s="155">
        <v>-547108.1680350001</v>
      </c>
      <c r="AE33" s="155">
        <v>-513595.08858299995</v>
      </c>
      <c r="AF33" s="217">
        <v>-143550.46376800002</v>
      </c>
    </row>
    <row r="34" spans="1:32" x14ac:dyDescent="0.3">
      <c r="A34" s="1" t="s">
        <v>85</v>
      </c>
    </row>
    <row r="35" spans="1:32" x14ac:dyDescent="0.3">
      <c r="A35" s="1" t="s">
        <v>86</v>
      </c>
    </row>
    <row r="36" spans="1:32" x14ac:dyDescent="0.3">
      <c r="A36" s="1" t="s">
        <v>150</v>
      </c>
    </row>
  </sheetData>
  <mergeCells count="35">
    <mergeCell ref="I5:I6"/>
    <mergeCell ref="K5:K6"/>
    <mergeCell ref="L5:L6"/>
    <mergeCell ref="V5:V6"/>
    <mergeCell ref="W5:W6"/>
    <mergeCell ref="S5:S6"/>
    <mergeCell ref="A1:R1"/>
    <mergeCell ref="A2:R2"/>
    <mergeCell ref="R5:R6"/>
    <mergeCell ref="A5:A6"/>
    <mergeCell ref="B5:B6"/>
    <mergeCell ref="C5:C6"/>
    <mergeCell ref="D5:D6"/>
    <mergeCell ref="E5:E6"/>
    <mergeCell ref="F5:F6"/>
    <mergeCell ref="G5:G6"/>
    <mergeCell ref="N5:N6"/>
    <mergeCell ref="O5:O6"/>
    <mergeCell ref="H5:H6"/>
    <mergeCell ref="J5:J6"/>
    <mergeCell ref="M5:M6"/>
    <mergeCell ref="X5:X6"/>
    <mergeCell ref="AA5:AA6"/>
    <mergeCell ref="A4:AF4"/>
    <mergeCell ref="AB5:AB6"/>
    <mergeCell ref="AC5:AC6"/>
    <mergeCell ref="AD5:AD6"/>
    <mergeCell ref="AE5:AE6"/>
    <mergeCell ref="AF5:AF6"/>
    <mergeCell ref="Y5:Y6"/>
    <mergeCell ref="Z5:Z6"/>
    <mergeCell ref="P5:P6"/>
    <mergeCell ref="Q5:Q6"/>
    <mergeCell ref="T5:T6"/>
    <mergeCell ref="U5:U6"/>
  </mergeCells>
  <phoneticPr fontId="14" type="noConversion"/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workbookViewId="0">
      <selection sqref="A1:XFD1048576"/>
    </sheetView>
  </sheetViews>
  <sheetFormatPr defaultRowHeight="14.4" x14ac:dyDescent="0.3"/>
  <cols>
    <col min="1" max="1" width="22.88671875" bestFit="1" customWidth="1"/>
    <col min="2" max="2" width="15" bestFit="1" customWidth="1"/>
    <col min="3" max="3" width="10.6640625" bestFit="1" customWidth="1"/>
    <col min="4" max="4" width="12.88671875" bestFit="1" customWidth="1"/>
    <col min="5" max="5" width="10.6640625" bestFit="1" customWidth="1"/>
    <col min="6" max="6" width="12.109375" bestFit="1" customWidth="1"/>
    <col min="7" max="7" width="9" bestFit="1" customWidth="1"/>
    <col min="8" max="8" width="12.88671875" bestFit="1" customWidth="1"/>
    <col min="9" max="9" width="10.6640625" bestFit="1" customWidth="1"/>
    <col min="12" max="12" width="10.33203125" bestFit="1" customWidth="1"/>
  </cols>
  <sheetData>
    <row r="1" spans="1:11" x14ac:dyDescent="0.3">
      <c r="A1" s="220" t="s">
        <v>148</v>
      </c>
      <c r="B1" s="220"/>
      <c r="C1" s="220"/>
      <c r="D1" s="220"/>
      <c r="E1" s="220"/>
      <c r="F1" s="220"/>
      <c r="G1" s="220"/>
      <c r="H1" s="220"/>
      <c r="I1" s="220"/>
    </row>
    <row r="2" spans="1:11" x14ac:dyDescent="0.3">
      <c r="A2" s="220" t="s">
        <v>105</v>
      </c>
      <c r="B2" s="220"/>
      <c r="C2" s="220"/>
      <c r="D2" s="220"/>
      <c r="E2" s="220"/>
      <c r="F2" s="220"/>
      <c r="G2" s="220"/>
      <c r="H2" s="220"/>
      <c r="I2" s="220"/>
    </row>
    <row r="3" spans="1:11" x14ac:dyDescent="0.3">
      <c r="A3" s="220" t="s">
        <v>157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1" x14ac:dyDescent="0.3">
      <c r="A4" s="9"/>
      <c r="B4" s="76"/>
      <c r="C4" s="76"/>
      <c r="D4" s="9"/>
      <c r="E4" s="9"/>
      <c r="F4" s="9"/>
      <c r="G4" s="9"/>
      <c r="H4" s="9"/>
      <c r="I4" s="12" t="s">
        <v>142</v>
      </c>
    </row>
    <row r="5" spans="1:11" x14ac:dyDescent="0.3">
      <c r="A5" s="226" t="s">
        <v>29</v>
      </c>
      <c r="B5" s="222" t="s">
        <v>62</v>
      </c>
      <c r="C5" s="223"/>
      <c r="D5" s="226" t="s">
        <v>61</v>
      </c>
      <c r="E5" s="232"/>
      <c r="F5" s="232"/>
      <c r="G5" s="232"/>
      <c r="H5" s="232"/>
      <c r="I5" s="227"/>
    </row>
    <row r="6" spans="1:11" x14ac:dyDescent="0.3">
      <c r="A6" s="228"/>
      <c r="B6" s="230"/>
      <c r="C6" s="231"/>
      <c r="D6" s="226" t="s">
        <v>16</v>
      </c>
      <c r="E6" s="227"/>
      <c r="F6" s="226" t="s">
        <v>17</v>
      </c>
      <c r="G6" s="227"/>
      <c r="H6" s="226" t="s">
        <v>18</v>
      </c>
      <c r="I6" s="227"/>
    </row>
    <row r="7" spans="1:11" x14ac:dyDescent="0.3">
      <c r="A7" s="83"/>
      <c r="B7" s="97">
        <v>45474</v>
      </c>
      <c r="C7" s="98">
        <v>45108</v>
      </c>
      <c r="D7" s="97">
        <v>45474</v>
      </c>
      <c r="E7" s="98">
        <v>45108</v>
      </c>
      <c r="F7" s="97">
        <v>45474</v>
      </c>
      <c r="G7" s="98">
        <v>45108</v>
      </c>
      <c r="H7" s="97">
        <v>45474</v>
      </c>
      <c r="I7" s="98">
        <v>45108</v>
      </c>
    </row>
    <row r="8" spans="1:11" x14ac:dyDescent="0.3">
      <c r="A8" s="72" t="s">
        <v>19</v>
      </c>
      <c r="B8" s="95">
        <v>111096.92307799999</v>
      </c>
      <c r="C8" s="39">
        <v>98517.602641999998</v>
      </c>
      <c r="D8" s="77">
        <v>38360.249200000006</v>
      </c>
      <c r="E8" s="39">
        <v>7497.8353999999999</v>
      </c>
      <c r="F8" s="40">
        <v>3876.3598199999997</v>
      </c>
      <c r="G8" s="41">
        <v>3442.0406600000001</v>
      </c>
      <c r="H8" s="40">
        <v>42236.609020000004</v>
      </c>
      <c r="I8" s="39">
        <v>10939.876060000001</v>
      </c>
    </row>
    <row r="9" spans="1:11" x14ac:dyDescent="0.3">
      <c r="A9" s="72" t="s">
        <v>20</v>
      </c>
      <c r="B9" s="95">
        <v>23286.064879999998</v>
      </c>
      <c r="C9" s="39">
        <v>16848.127239999998</v>
      </c>
      <c r="D9" s="77">
        <v>789.07141000000001</v>
      </c>
      <c r="E9" s="39">
        <v>347.97678000000002</v>
      </c>
      <c r="F9" s="40">
        <v>94.939689999999999</v>
      </c>
      <c r="G9" s="41">
        <v>106.53989999999999</v>
      </c>
      <c r="H9" s="40">
        <v>884.01110000000006</v>
      </c>
      <c r="I9" s="39">
        <v>454.51668000000001</v>
      </c>
    </row>
    <row r="10" spans="1:11" x14ac:dyDescent="0.3">
      <c r="A10" s="72" t="s">
        <v>21</v>
      </c>
      <c r="B10" s="95">
        <v>1190.47876</v>
      </c>
      <c r="C10" s="39">
        <v>2300.3851199999999</v>
      </c>
      <c r="D10" s="77">
        <v>6116.2637729999997</v>
      </c>
      <c r="E10" s="39">
        <v>6040.2902690000001</v>
      </c>
      <c r="F10" s="40">
        <v>56.858050000000006</v>
      </c>
      <c r="G10" s="41">
        <v>135.72092999999998</v>
      </c>
      <c r="H10" s="40">
        <v>6173.1218229999995</v>
      </c>
      <c r="I10" s="39">
        <v>6176.0111990000005</v>
      </c>
    </row>
    <row r="11" spans="1:11" x14ac:dyDescent="0.3">
      <c r="A11" s="72" t="s">
        <v>22</v>
      </c>
      <c r="B11" s="95">
        <v>8291.2990900000004</v>
      </c>
      <c r="C11" s="39">
        <v>5614.3830399999997</v>
      </c>
      <c r="D11" s="77">
        <v>3503.8046570000001</v>
      </c>
      <c r="E11" s="39">
        <v>2976.013301</v>
      </c>
      <c r="F11" s="40">
        <v>7.465999999999999E-2</v>
      </c>
      <c r="G11" s="41">
        <v>70.329909999999998</v>
      </c>
      <c r="H11" s="40">
        <v>3503.8793170000004</v>
      </c>
      <c r="I11" s="39">
        <v>3046.3432109999999</v>
      </c>
    </row>
    <row r="12" spans="1:11" x14ac:dyDescent="0.3">
      <c r="A12" s="72" t="s">
        <v>24</v>
      </c>
      <c r="B12" s="95">
        <v>2994.7227499999999</v>
      </c>
      <c r="C12" s="39">
        <v>2890.73549</v>
      </c>
      <c r="D12" s="77">
        <v>0</v>
      </c>
      <c r="E12" s="39">
        <v>15.13125</v>
      </c>
      <c r="F12" s="40">
        <v>0</v>
      </c>
      <c r="G12" s="41">
        <v>15.13125</v>
      </c>
      <c r="H12" s="40">
        <v>0</v>
      </c>
      <c r="I12" s="39">
        <v>30.262499999999999</v>
      </c>
    </row>
    <row r="13" spans="1:11" x14ac:dyDescent="0.3">
      <c r="A13" s="72" t="s">
        <v>25</v>
      </c>
      <c r="B13" s="95">
        <v>2449.8398299999999</v>
      </c>
      <c r="C13" s="39">
        <v>2479.8189199999997</v>
      </c>
      <c r="D13" s="77">
        <v>121.53824</v>
      </c>
      <c r="E13" s="39">
        <v>241.10941</v>
      </c>
      <c r="F13" s="40">
        <v>0</v>
      </c>
      <c r="G13" s="41">
        <v>0</v>
      </c>
      <c r="H13" s="40">
        <v>121.53824</v>
      </c>
      <c r="I13" s="39">
        <v>241.10941</v>
      </c>
    </row>
    <row r="14" spans="1:11" x14ac:dyDescent="0.3">
      <c r="A14" s="72" t="s">
        <v>23</v>
      </c>
      <c r="B14" s="95">
        <v>26310.565309999998</v>
      </c>
      <c r="C14" s="39">
        <v>23570.434430000001</v>
      </c>
      <c r="D14" s="77">
        <v>1399.6889799999999</v>
      </c>
      <c r="E14" s="39">
        <v>2186.6750200000001</v>
      </c>
      <c r="F14" s="40">
        <v>2507.1944900000003</v>
      </c>
      <c r="G14" s="41">
        <v>3197.8016000000002</v>
      </c>
      <c r="H14" s="40">
        <v>3906.8834700000002</v>
      </c>
      <c r="I14" s="39">
        <v>5384.4766200000004</v>
      </c>
    </row>
    <row r="15" spans="1:11" x14ac:dyDescent="0.3">
      <c r="A15" s="72" t="s">
        <v>125</v>
      </c>
      <c r="B15" s="95">
        <v>4330.2934699999996</v>
      </c>
      <c r="C15" s="39">
        <v>4586.1580899999999</v>
      </c>
      <c r="D15" s="77">
        <v>12596.702600000001</v>
      </c>
      <c r="E15" s="39">
        <v>10200.650664999999</v>
      </c>
      <c r="F15" s="40">
        <v>161.54203000000001</v>
      </c>
      <c r="G15" s="41">
        <v>36.746809999999996</v>
      </c>
      <c r="H15" s="40">
        <v>12758.244630000001</v>
      </c>
      <c r="I15" s="39">
        <v>10237.397475</v>
      </c>
    </row>
    <row r="16" spans="1:11" x14ac:dyDescent="0.3">
      <c r="A16" s="72" t="s">
        <v>26</v>
      </c>
      <c r="B16" s="95">
        <v>1498.4490800000001</v>
      </c>
      <c r="C16" s="39">
        <v>1716.11627</v>
      </c>
      <c r="D16" s="77">
        <v>0</v>
      </c>
      <c r="E16" s="39">
        <v>15.84</v>
      </c>
      <c r="F16" s="40">
        <v>4.9396300000000002</v>
      </c>
      <c r="G16" s="41">
        <v>0</v>
      </c>
      <c r="H16" s="40">
        <v>4.9396300000000002</v>
      </c>
      <c r="I16" s="39">
        <v>15.84</v>
      </c>
    </row>
    <row r="17" spans="1:9" x14ac:dyDescent="0.3">
      <c r="A17" s="72" t="s">
        <v>117</v>
      </c>
      <c r="B17" s="95">
        <v>0</v>
      </c>
      <c r="C17" s="39">
        <v>0</v>
      </c>
      <c r="D17" s="77">
        <v>0</v>
      </c>
      <c r="E17" s="39">
        <v>0</v>
      </c>
      <c r="F17" s="40">
        <v>0</v>
      </c>
      <c r="G17" s="41">
        <v>0</v>
      </c>
      <c r="H17" s="40">
        <v>0</v>
      </c>
      <c r="I17" s="39">
        <v>0</v>
      </c>
    </row>
    <row r="18" spans="1:9" x14ac:dyDescent="0.3">
      <c r="A18" s="72" t="s">
        <v>27</v>
      </c>
      <c r="B18" s="95">
        <v>34784.549840000007</v>
      </c>
      <c r="C18" s="39">
        <v>45322.97767</v>
      </c>
      <c r="D18" s="77">
        <v>0</v>
      </c>
      <c r="E18" s="39">
        <v>0</v>
      </c>
      <c r="F18" s="40">
        <v>11.153</v>
      </c>
      <c r="G18" s="41">
        <v>48.167000000000002</v>
      </c>
      <c r="H18" s="40">
        <v>11.153</v>
      </c>
      <c r="I18" s="39">
        <v>48.167000000000002</v>
      </c>
    </row>
    <row r="19" spans="1:9" x14ac:dyDescent="0.3">
      <c r="A19" s="72" t="s">
        <v>28</v>
      </c>
      <c r="B19" s="95">
        <v>21010.158829999997</v>
      </c>
      <c r="C19" s="39">
        <v>23048.91547</v>
      </c>
      <c r="D19" s="77">
        <v>207.14532</v>
      </c>
      <c r="E19" s="39">
        <v>205.8391</v>
      </c>
      <c r="F19" s="40">
        <v>409.56963999999999</v>
      </c>
      <c r="G19" s="41">
        <v>257.02929999999998</v>
      </c>
      <c r="H19" s="40">
        <v>616.71496000000002</v>
      </c>
      <c r="I19" s="39">
        <v>462.86839999999995</v>
      </c>
    </row>
    <row r="20" spans="1:9" x14ac:dyDescent="0.3">
      <c r="A20" s="84" t="s">
        <v>13</v>
      </c>
      <c r="B20" s="78">
        <v>237243.34491800002</v>
      </c>
      <c r="C20" s="78">
        <v>226895.65438200004</v>
      </c>
      <c r="D20" s="96">
        <v>63094.464180000003</v>
      </c>
      <c r="E20" s="96">
        <v>29727.361194999998</v>
      </c>
      <c r="F20" s="78">
        <v>7122.6310099999992</v>
      </c>
      <c r="G20" s="78">
        <v>7309.5073600000005</v>
      </c>
      <c r="H20" s="78">
        <v>70217.095190000007</v>
      </c>
      <c r="I20" s="78">
        <v>37036.868555000001</v>
      </c>
    </row>
    <row r="21" spans="1:9" x14ac:dyDescent="0.3">
      <c r="A21" s="1" t="s">
        <v>85</v>
      </c>
      <c r="B21" s="1"/>
      <c r="C21" s="13"/>
      <c r="D21" s="13"/>
      <c r="E21" s="14"/>
      <c r="F21" s="14"/>
      <c r="G21" s="14"/>
      <c r="H21" s="14"/>
      <c r="I21" s="14"/>
    </row>
    <row r="22" spans="1:9" x14ac:dyDescent="0.3">
      <c r="A22" s="1" t="s">
        <v>86</v>
      </c>
      <c r="B22" s="1"/>
      <c r="C22" s="15"/>
      <c r="D22" s="15"/>
      <c r="E22" s="15"/>
      <c r="F22" s="15"/>
      <c r="G22" s="15"/>
      <c r="H22" s="15"/>
      <c r="I22" s="15"/>
    </row>
    <row r="23" spans="1:9" x14ac:dyDescent="0.3">
      <c r="B23" t="b">
        <v>1</v>
      </c>
      <c r="C23" t="b">
        <v>1</v>
      </c>
      <c r="D23" t="b">
        <v>1</v>
      </c>
      <c r="E23" t="b">
        <v>1</v>
      </c>
      <c r="F23" t="b">
        <v>1</v>
      </c>
      <c r="G23" t="b">
        <v>1</v>
      </c>
      <c r="H23" t="b">
        <v>1</v>
      </c>
      <c r="I23" t="b">
        <v>1</v>
      </c>
    </row>
    <row r="24" spans="1:9" x14ac:dyDescent="0.3">
      <c r="C24" s="3"/>
      <c r="D24" s="3"/>
      <c r="E24" s="3"/>
      <c r="F24" s="3"/>
      <c r="G24" s="3"/>
      <c r="H24" s="3"/>
      <c r="I24" s="3"/>
    </row>
    <row r="25" spans="1:9" x14ac:dyDescent="0.3">
      <c r="C25" s="3"/>
      <c r="D25" s="3"/>
      <c r="E25" s="3"/>
      <c r="F25" s="3"/>
      <c r="G25" s="3"/>
      <c r="H25" s="3"/>
      <c r="I25" s="3"/>
    </row>
    <row r="26" spans="1:9" x14ac:dyDescent="0.3">
      <c r="C26" s="3"/>
      <c r="D26" s="3"/>
      <c r="E26" s="3"/>
      <c r="F26" s="3"/>
      <c r="G26" s="3"/>
      <c r="H26" s="3"/>
      <c r="I26" s="3"/>
    </row>
    <row r="29" spans="1:9" x14ac:dyDescent="0.3">
      <c r="A29" s="16"/>
      <c r="B29" s="16"/>
    </row>
  </sheetData>
  <mergeCells count="9">
    <mergeCell ref="A1:I1"/>
    <mergeCell ref="A2:I2"/>
    <mergeCell ref="A5:A6"/>
    <mergeCell ref="B5:C6"/>
    <mergeCell ref="D5:I5"/>
    <mergeCell ref="D6:E6"/>
    <mergeCell ref="F6:G6"/>
    <mergeCell ref="H6:I6"/>
    <mergeCell ref="A3:K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sqref="A1:XFD1048576"/>
    </sheetView>
  </sheetViews>
  <sheetFormatPr defaultRowHeight="14.4" x14ac:dyDescent="0.3"/>
  <cols>
    <col min="1" max="1" width="22.44140625" bestFit="1" customWidth="1"/>
    <col min="2" max="2" width="11.88671875" bestFit="1" customWidth="1"/>
    <col min="3" max="3" width="10.5546875" bestFit="1" customWidth="1"/>
    <col min="4" max="4" width="12.109375" bestFit="1" customWidth="1"/>
    <col min="5" max="6" width="9.5546875" bestFit="1" customWidth="1"/>
    <col min="7" max="7" width="8.5546875" bestFit="1" customWidth="1"/>
    <col min="8" max="8" width="12.109375" bestFit="1" customWidth="1"/>
    <col min="9" max="9" width="9.5546875" bestFit="1" customWidth="1"/>
    <col min="10" max="10" width="12.88671875" bestFit="1" customWidth="1"/>
    <col min="11" max="11" width="9.33203125" bestFit="1" customWidth="1"/>
  </cols>
  <sheetData>
    <row r="1" spans="1:11" x14ac:dyDescent="0.3">
      <c r="A1" s="220" t="s">
        <v>104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</row>
    <row r="2" spans="1:11" x14ac:dyDescent="0.3">
      <c r="A2" s="220" t="s">
        <v>126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1" x14ac:dyDescent="0.3">
      <c r="A3" s="220" t="s">
        <v>157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1" x14ac:dyDescent="0.3">
      <c r="A4" s="9"/>
      <c r="B4" s="9"/>
      <c r="C4" s="9"/>
      <c r="D4" s="9"/>
      <c r="E4" s="9"/>
      <c r="F4" s="9"/>
      <c r="G4" s="9"/>
      <c r="H4" s="9"/>
      <c r="I4" s="9"/>
      <c r="J4" s="76"/>
      <c r="K4" s="12" t="s">
        <v>142</v>
      </c>
    </row>
    <row r="5" spans="1:11" x14ac:dyDescent="0.3">
      <c r="A5" s="221" t="s">
        <v>14</v>
      </c>
      <c r="B5" s="222" t="s">
        <v>62</v>
      </c>
      <c r="C5" s="223"/>
      <c r="D5" s="229" t="s">
        <v>61</v>
      </c>
      <c r="E5" s="229"/>
      <c r="F5" s="229"/>
      <c r="G5" s="229"/>
      <c r="H5" s="229"/>
      <c r="I5" s="229"/>
      <c r="J5" s="222" t="s">
        <v>63</v>
      </c>
      <c r="K5" s="223"/>
    </row>
    <row r="6" spans="1:11" x14ac:dyDescent="0.3">
      <c r="A6" s="221"/>
      <c r="B6" s="224"/>
      <c r="C6" s="225"/>
      <c r="D6" s="229" t="s">
        <v>16</v>
      </c>
      <c r="E6" s="233"/>
      <c r="F6" s="228" t="s">
        <v>17</v>
      </c>
      <c r="G6" s="233"/>
      <c r="H6" s="228" t="s">
        <v>18</v>
      </c>
      <c r="I6" s="229"/>
      <c r="J6" s="224"/>
      <c r="K6" s="225"/>
    </row>
    <row r="7" spans="1:11" x14ac:dyDescent="0.3">
      <c r="A7" s="80"/>
      <c r="B7" s="97">
        <v>45474</v>
      </c>
      <c r="C7" s="98">
        <v>45108</v>
      </c>
      <c r="D7" s="97">
        <v>45474</v>
      </c>
      <c r="E7" s="98">
        <v>45108</v>
      </c>
      <c r="F7" s="97">
        <v>45474</v>
      </c>
      <c r="G7" s="98">
        <v>45108</v>
      </c>
      <c r="H7" s="97">
        <v>45474</v>
      </c>
      <c r="I7" s="98">
        <v>45108</v>
      </c>
      <c r="J7" s="97">
        <v>45474</v>
      </c>
      <c r="K7" s="98">
        <v>45108</v>
      </c>
    </row>
    <row r="8" spans="1:11" x14ac:dyDescent="0.3">
      <c r="A8" s="72" t="s">
        <v>0</v>
      </c>
      <c r="B8" s="93">
        <v>788.02692000000002</v>
      </c>
      <c r="C8" s="101">
        <v>946.01877000000002</v>
      </c>
      <c r="D8" s="100">
        <v>11892.587680000001</v>
      </c>
      <c r="E8" s="39">
        <v>8980.2173860000003</v>
      </c>
      <c r="F8" s="93">
        <v>0</v>
      </c>
      <c r="G8" s="39">
        <v>0</v>
      </c>
      <c r="H8" s="41">
        <v>11892.587680000001</v>
      </c>
      <c r="I8" s="41">
        <v>8980.2173860000003</v>
      </c>
      <c r="J8" s="73">
        <v>11104.56076</v>
      </c>
      <c r="K8" s="74">
        <v>8034.1986160000006</v>
      </c>
    </row>
    <row r="9" spans="1:11" x14ac:dyDescent="0.3">
      <c r="A9" s="72" t="s">
        <v>1</v>
      </c>
      <c r="B9" s="93">
        <v>1370.4560200000001</v>
      </c>
      <c r="C9" s="101">
        <v>1871.99748</v>
      </c>
      <c r="D9" s="100">
        <v>123.42005</v>
      </c>
      <c r="E9" s="39">
        <v>200.28029999999998</v>
      </c>
      <c r="F9" s="93">
        <v>0</v>
      </c>
      <c r="G9" s="39">
        <v>0</v>
      </c>
      <c r="H9" s="41">
        <v>123.42005</v>
      </c>
      <c r="I9" s="41">
        <v>200.28029999999998</v>
      </c>
      <c r="J9" s="73">
        <v>-1247.0359700000001</v>
      </c>
      <c r="K9" s="74">
        <v>-1671.7171800000001</v>
      </c>
    </row>
    <row r="10" spans="1:11" x14ac:dyDescent="0.3">
      <c r="A10" s="72" t="s">
        <v>2</v>
      </c>
      <c r="B10" s="93">
        <v>15.764559999999999</v>
      </c>
      <c r="C10" s="101">
        <v>0</v>
      </c>
      <c r="D10" s="100">
        <v>0</v>
      </c>
      <c r="E10" s="39">
        <v>2.2799999999999999E-3</v>
      </c>
      <c r="F10" s="93">
        <v>0</v>
      </c>
      <c r="G10" s="39">
        <v>0</v>
      </c>
      <c r="H10" s="41">
        <v>0</v>
      </c>
      <c r="I10" s="41">
        <v>2.2799999999999999E-3</v>
      </c>
      <c r="J10" s="73">
        <v>-15.764559999999999</v>
      </c>
      <c r="K10" s="74">
        <v>2.2799999999999999E-3</v>
      </c>
    </row>
    <row r="11" spans="1:11" x14ac:dyDescent="0.3">
      <c r="A11" s="72" t="s">
        <v>3</v>
      </c>
      <c r="B11" s="93">
        <v>0</v>
      </c>
      <c r="C11" s="101">
        <v>0</v>
      </c>
      <c r="D11" s="100">
        <v>0</v>
      </c>
      <c r="E11" s="39">
        <v>0</v>
      </c>
      <c r="F11" s="93">
        <v>0</v>
      </c>
      <c r="G11" s="39">
        <v>0</v>
      </c>
      <c r="H11" s="41">
        <v>0</v>
      </c>
      <c r="I11" s="41">
        <v>0</v>
      </c>
      <c r="J11" s="73">
        <v>0</v>
      </c>
      <c r="K11" s="74">
        <v>0</v>
      </c>
    </row>
    <row r="12" spans="1:11" x14ac:dyDescent="0.3">
      <c r="A12" s="72" t="s">
        <v>4</v>
      </c>
      <c r="B12" s="93">
        <v>0</v>
      </c>
      <c r="C12" s="101">
        <v>0</v>
      </c>
      <c r="D12" s="100">
        <v>239.22431</v>
      </c>
      <c r="E12" s="39">
        <v>539.21771999999999</v>
      </c>
      <c r="F12" s="93">
        <v>0</v>
      </c>
      <c r="G12" s="39">
        <v>0</v>
      </c>
      <c r="H12" s="41">
        <v>239.22431</v>
      </c>
      <c r="I12" s="41">
        <v>539.21771999999999</v>
      </c>
      <c r="J12" s="73">
        <v>239.22431</v>
      </c>
      <c r="K12" s="74">
        <v>539.21771999999999</v>
      </c>
    </row>
    <row r="13" spans="1:11" x14ac:dyDescent="0.3">
      <c r="A13" s="72" t="s">
        <v>5</v>
      </c>
      <c r="B13" s="93">
        <v>745.54634999999996</v>
      </c>
      <c r="C13" s="101">
        <v>317.88995</v>
      </c>
      <c r="D13" s="100">
        <v>77.021919999999994</v>
      </c>
      <c r="E13" s="39">
        <v>65.48621</v>
      </c>
      <c r="F13" s="93">
        <v>0</v>
      </c>
      <c r="G13" s="39">
        <v>0</v>
      </c>
      <c r="H13" s="41">
        <v>77.021919999999994</v>
      </c>
      <c r="I13" s="41">
        <v>65.48621</v>
      </c>
      <c r="J13" s="73">
        <v>-668.52442999999994</v>
      </c>
      <c r="K13" s="74">
        <v>-252.40374</v>
      </c>
    </row>
    <row r="14" spans="1:11" x14ac:dyDescent="0.3">
      <c r="A14" s="72" t="s">
        <v>6</v>
      </c>
      <c r="B14" s="93">
        <v>490.97541999999999</v>
      </c>
      <c r="C14" s="101">
        <v>102.85949000000001</v>
      </c>
      <c r="D14" s="100">
        <v>264.44864000000001</v>
      </c>
      <c r="E14" s="39">
        <v>415.44677000000001</v>
      </c>
      <c r="F14" s="93">
        <v>69.493589999999998</v>
      </c>
      <c r="G14" s="39">
        <v>34.746809999999996</v>
      </c>
      <c r="H14" s="41">
        <v>333.94223</v>
      </c>
      <c r="I14" s="41">
        <v>450.19358</v>
      </c>
      <c r="J14" s="73">
        <v>-157.03318999999999</v>
      </c>
      <c r="K14" s="74">
        <v>347.33409</v>
      </c>
    </row>
    <row r="15" spans="1:11" x14ac:dyDescent="0.3">
      <c r="A15" s="72" t="s">
        <v>7</v>
      </c>
      <c r="B15" s="93">
        <v>575.11979000000008</v>
      </c>
      <c r="C15" s="101">
        <v>656.19823999999994</v>
      </c>
      <c r="D15" s="100">
        <v>0</v>
      </c>
      <c r="E15" s="39">
        <v>0</v>
      </c>
      <c r="F15" s="93">
        <v>0</v>
      </c>
      <c r="G15" s="39">
        <v>0</v>
      </c>
      <c r="H15" s="41">
        <v>0</v>
      </c>
      <c r="I15" s="41">
        <v>0</v>
      </c>
      <c r="J15" s="73">
        <v>-575.11979000000008</v>
      </c>
      <c r="K15" s="74">
        <v>-656.19823999999994</v>
      </c>
    </row>
    <row r="16" spans="1:11" x14ac:dyDescent="0.3">
      <c r="A16" s="72" t="s">
        <v>8</v>
      </c>
      <c r="B16" s="93">
        <v>344.40440999999998</v>
      </c>
      <c r="C16" s="101">
        <v>491.10856999999999</v>
      </c>
      <c r="D16" s="100">
        <v>0</v>
      </c>
      <c r="E16" s="39">
        <v>0</v>
      </c>
      <c r="F16" s="93">
        <v>0</v>
      </c>
      <c r="G16" s="39">
        <v>0</v>
      </c>
      <c r="H16" s="41">
        <v>0</v>
      </c>
      <c r="I16" s="41">
        <v>0</v>
      </c>
      <c r="J16" s="73">
        <v>-344.40440999999998</v>
      </c>
      <c r="K16" s="74">
        <v>-491.10856999999999</v>
      </c>
    </row>
    <row r="17" spans="1:11" x14ac:dyDescent="0.3">
      <c r="A17" s="72" t="s">
        <v>9</v>
      </c>
      <c r="B17" s="93">
        <v>0</v>
      </c>
      <c r="C17" s="101">
        <v>0</v>
      </c>
      <c r="D17" s="100">
        <v>0</v>
      </c>
      <c r="E17" s="39">
        <v>0</v>
      </c>
      <c r="F17" s="93">
        <v>0</v>
      </c>
      <c r="G17" s="39">
        <v>0</v>
      </c>
      <c r="H17" s="41">
        <v>0</v>
      </c>
      <c r="I17" s="41">
        <v>0</v>
      </c>
      <c r="J17" s="73">
        <v>0</v>
      </c>
      <c r="K17" s="74">
        <v>0</v>
      </c>
    </row>
    <row r="18" spans="1:11" x14ac:dyDescent="0.3">
      <c r="A18" s="72" t="s">
        <v>11</v>
      </c>
      <c r="B18" s="93">
        <v>0</v>
      </c>
      <c r="C18" s="101">
        <v>82.029560000000004</v>
      </c>
      <c r="D18" s="100">
        <v>0</v>
      </c>
      <c r="E18" s="39">
        <v>0</v>
      </c>
      <c r="F18" s="93">
        <v>0</v>
      </c>
      <c r="G18" s="39">
        <v>0</v>
      </c>
      <c r="H18" s="41">
        <v>0</v>
      </c>
      <c r="I18" s="41">
        <v>0</v>
      </c>
      <c r="J18" s="73" t="s">
        <v>151</v>
      </c>
      <c r="K18" s="74" t="s">
        <v>151</v>
      </c>
    </row>
    <row r="19" spans="1:11" x14ac:dyDescent="0.3">
      <c r="A19" s="72" t="s">
        <v>10</v>
      </c>
      <c r="B19" s="93">
        <v>0</v>
      </c>
      <c r="C19" s="101">
        <v>0</v>
      </c>
      <c r="D19" s="100">
        <v>0</v>
      </c>
      <c r="E19" s="39">
        <v>0</v>
      </c>
      <c r="F19" s="93">
        <v>0</v>
      </c>
      <c r="G19" s="39">
        <v>0</v>
      </c>
      <c r="H19" s="41">
        <v>0</v>
      </c>
      <c r="I19" s="41">
        <v>0</v>
      </c>
      <c r="J19" s="73">
        <v>0</v>
      </c>
      <c r="K19" s="74">
        <v>0</v>
      </c>
    </row>
    <row r="20" spans="1:11" x14ac:dyDescent="0.3">
      <c r="A20" s="72" t="s">
        <v>12</v>
      </c>
      <c r="B20" s="93">
        <v>0</v>
      </c>
      <c r="C20" s="101">
        <v>118.05602999999999</v>
      </c>
      <c r="D20" s="100">
        <v>0</v>
      </c>
      <c r="E20" s="39">
        <v>0</v>
      </c>
      <c r="F20" s="93">
        <v>92.048439999999999</v>
      </c>
      <c r="G20" s="39">
        <v>2</v>
      </c>
      <c r="H20" s="41">
        <v>92.048439999999999</v>
      </c>
      <c r="I20" s="41">
        <v>2</v>
      </c>
      <c r="J20" s="111">
        <v>92.048439999999999</v>
      </c>
      <c r="K20" s="112">
        <v>-116.05602999999999</v>
      </c>
    </row>
    <row r="21" spans="1:11" x14ac:dyDescent="0.3">
      <c r="A21" s="79" t="s">
        <v>13</v>
      </c>
      <c r="B21" s="94">
        <v>4330.2934699999996</v>
      </c>
      <c r="C21" s="75">
        <v>4586.1580899999999</v>
      </c>
      <c r="D21" s="75">
        <v>12596.702600000001</v>
      </c>
      <c r="E21" s="75">
        <v>10200.650666000001</v>
      </c>
      <c r="F21" s="75">
        <v>161.54203000000001</v>
      </c>
      <c r="G21" s="75">
        <v>36.746809999999996</v>
      </c>
      <c r="H21" s="75">
        <v>12758.244630000001</v>
      </c>
      <c r="I21" s="75">
        <v>10237.397476</v>
      </c>
      <c r="J21" s="110">
        <v>8427.9511600000005</v>
      </c>
      <c r="K21" s="81">
        <v>5733.2689460000001</v>
      </c>
    </row>
    <row r="22" spans="1:11" x14ac:dyDescent="0.3">
      <c r="A22" s="1" t="s">
        <v>85</v>
      </c>
      <c r="B22" s="1"/>
    </row>
    <row r="23" spans="1:11" x14ac:dyDescent="0.3">
      <c r="A23" s="1" t="s">
        <v>86</v>
      </c>
      <c r="B23" s="1"/>
    </row>
    <row r="24" spans="1:11" x14ac:dyDescent="0.3">
      <c r="A24" s="1" t="s">
        <v>87</v>
      </c>
      <c r="B24" s="1"/>
    </row>
    <row r="25" spans="1:11" x14ac:dyDescent="0.3">
      <c r="B25" t="b">
        <v>1</v>
      </c>
      <c r="C25" t="b">
        <v>1</v>
      </c>
      <c r="D25" t="b">
        <v>1</v>
      </c>
      <c r="E25" s="68">
        <v>1.0000021575251594E-6</v>
      </c>
      <c r="F25" t="b">
        <v>1</v>
      </c>
      <c r="G25" t="b">
        <v>1</v>
      </c>
      <c r="H25" t="b">
        <v>1</v>
      </c>
      <c r="I25" s="68">
        <v>1.0000003385357559E-6</v>
      </c>
    </row>
    <row r="26" spans="1:11" x14ac:dyDescent="0.3">
      <c r="C26" s="53"/>
      <c r="D26" s="53"/>
      <c r="E26" s="53"/>
      <c r="F26" s="53"/>
      <c r="G26" s="53"/>
      <c r="H26" s="53"/>
      <c r="I26" s="53"/>
      <c r="J26" s="53"/>
    </row>
    <row r="27" spans="1:11" x14ac:dyDescent="0.3">
      <c r="C27" s="3"/>
      <c r="D27" s="3"/>
      <c r="E27" s="3"/>
      <c r="F27" s="3"/>
      <c r="G27" s="3"/>
      <c r="H27" s="3"/>
      <c r="I27" s="3"/>
      <c r="J27" s="3"/>
      <c r="K27" s="3"/>
    </row>
  </sheetData>
  <mergeCells count="10">
    <mergeCell ref="A1:K1"/>
    <mergeCell ref="A2:K2"/>
    <mergeCell ref="A3:K3"/>
    <mergeCell ref="A5:A6"/>
    <mergeCell ref="D6:E6"/>
    <mergeCell ref="H6:I6"/>
    <mergeCell ref="B5:C6"/>
    <mergeCell ref="D5:I5"/>
    <mergeCell ref="J5:K6"/>
    <mergeCell ref="F6:G6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8"/>
  <sheetViews>
    <sheetView workbookViewId="0">
      <selection sqref="A1:XFD1048576"/>
    </sheetView>
  </sheetViews>
  <sheetFormatPr defaultRowHeight="14.4" x14ac:dyDescent="0.3"/>
  <cols>
    <col min="1" max="1" width="23.5546875" bestFit="1" customWidth="1"/>
    <col min="2" max="2" width="13.6640625" customWidth="1"/>
    <col min="3" max="3" width="12.6640625" bestFit="1" customWidth="1"/>
    <col min="4" max="4" width="12.6640625" customWidth="1"/>
    <col min="5" max="5" width="10.6640625" bestFit="1" customWidth="1"/>
    <col min="6" max="6" width="10.6640625" customWidth="1"/>
    <col min="7" max="7" width="9.109375" bestFit="1" customWidth="1"/>
    <col min="8" max="8" width="12.109375" bestFit="1" customWidth="1"/>
    <col min="9" max="9" width="10.6640625" bestFit="1" customWidth="1"/>
  </cols>
  <sheetData>
    <row r="1" spans="1:11" x14ac:dyDescent="0.3">
      <c r="A1" s="220" t="s">
        <v>147</v>
      </c>
      <c r="B1" s="220"/>
      <c r="C1" s="220"/>
      <c r="D1" s="220"/>
      <c r="E1" s="220"/>
      <c r="F1" s="220"/>
      <c r="G1" s="220"/>
      <c r="H1" s="220"/>
      <c r="I1" s="220"/>
    </row>
    <row r="2" spans="1:11" x14ac:dyDescent="0.3">
      <c r="A2" s="220" t="s">
        <v>108</v>
      </c>
      <c r="B2" s="220"/>
      <c r="C2" s="220"/>
      <c r="D2" s="220"/>
      <c r="E2" s="220"/>
      <c r="F2" s="220"/>
      <c r="G2" s="220"/>
      <c r="H2" s="220"/>
      <c r="I2" s="220"/>
    </row>
    <row r="3" spans="1:11" x14ac:dyDescent="0.3">
      <c r="A3" s="220" t="s">
        <v>157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</row>
    <row r="4" spans="1:11" x14ac:dyDescent="0.3">
      <c r="A4" s="9"/>
      <c r="B4" s="9"/>
      <c r="C4" s="9"/>
      <c r="D4" s="9"/>
      <c r="E4" s="9"/>
      <c r="F4" s="9"/>
      <c r="G4" s="9"/>
      <c r="H4" s="9"/>
      <c r="I4" s="12" t="s">
        <v>142</v>
      </c>
    </row>
    <row r="5" spans="1:11" x14ac:dyDescent="0.3">
      <c r="A5" s="221" t="s">
        <v>14</v>
      </c>
      <c r="B5" s="222" t="s">
        <v>62</v>
      </c>
      <c r="C5" s="223"/>
      <c r="D5" s="226" t="s">
        <v>61</v>
      </c>
      <c r="E5" s="232"/>
      <c r="F5" s="232"/>
      <c r="G5" s="232"/>
      <c r="H5" s="232"/>
      <c r="I5" s="227"/>
    </row>
    <row r="6" spans="1:11" x14ac:dyDescent="0.3">
      <c r="A6" s="221"/>
      <c r="B6" s="224"/>
      <c r="C6" s="225"/>
      <c r="D6" s="228" t="s">
        <v>16</v>
      </c>
      <c r="E6" s="233"/>
      <c r="F6" s="228" t="s">
        <v>17</v>
      </c>
      <c r="G6" s="233"/>
      <c r="H6" s="228" t="s">
        <v>18</v>
      </c>
      <c r="I6" s="233"/>
    </row>
    <row r="7" spans="1:11" x14ac:dyDescent="0.3">
      <c r="A7" s="17"/>
      <c r="B7" s="97">
        <v>45474</v>
      </c>
      <c r="C7" s="98">
        <v>45108</v>
      </c>
      <c r="D7" s="97">
        <v>45474</v>
      </c>
      <c r="E7" s="98">
        <v>45108</v>
      </c>
      <c r="F7" s="97">
        <v>45474</v>
      </c>
      <c r="G7" s="98">
        <v>45108</v>
      </c>
      <c r="H7" s="97">
        <v>45474</v>
      </c>
      <c r="I7" s="98">
        <v>45108</v>
      </c>
    </row>
    <row r="8" spans="1:11" x14ac:dyDescent="0.3">
      <c r="A8" s="85" t="s">
        <v>133</v>
      </c>
      <c r="B8" s="40">
        <v>0</v>
      </c>
      <c r="C8" s="39">
        <v>0</v>
      </c>
      <c r="D8" s="41">
        <v>209.70879000000002</v>
      </c>
      <c r="E8" s="39">
        <v>162.70117000000002</v>
      </c>
      <c r="F8" s="40">
        <v>0</v>
      </c>
      <c r="G8" s="39">
        <v>0</v>
      </c>
      <c r="H8" s="40">
        <v>209.70879000000002</v>
      </c>
      <c r="I8" s="39">
        <v>162.70117000000002</v>
      </c>
    </row>
    <row r="9" spans="1:11" x14ac:dyDescent="0.3">
      <c r="A9" s="85" t="s">
        <v>30</v>
      </c>
      <c r="B9" s="40">
        <v>405.65546000000001</v>
      </c>
      <c r="C9" s="39">
        <v>194.46556000000001</v>
      </c>
      <c r="D9" s="41">
        <v>682.61523</v>
      </c>
      <c r="E9" s="39">
        <v>562.57435999999996</v>
      </c>
      <c r="F9" s="40">
        <v>51.698440000000005</v>
      </c>
      <c r="G9" s="39">
        <v>0</v>
      </c>
      <c r="H9" s="40">
        <v>734.31367</v>
      </c>
      <c r="I9" s="39">
        <v>562.57435999999996</v>
      </c>
    </row>
    <row r="10" spans="1:11" x14ac:dyDescent="0.3">
      <c r="A10" s="85" t="s">
        <v>31</v>
      </c>
      <c r="B10" s="40">
        <v>0</v>
      </c>
      <c r="C10" s="39">
        <v>0</v>
      </c>
      <c r="D10" s="41">
        <v>391.33112</v>
      </c>
      <c r="E10" s="39">
        <v>65.368529999999993</v>
      </c>
      <c r="F10" s="40">
        <v>0</v>
      </c>
      <c r="G10" s="39">
        <v>0</v>
      </c>
      <c r="H10" s="40">
        <v>391.33112</v>
      </c>
      <c r="I10" s="39">
        <v>65.368529999999993</v>
      </c>
    </row>
    <row r="11" spans="1:11" x14ac:dyDescent="0.3">
      <c r="A11" s="85" t="s">
        <v>32</v>
      </c>
      <c r="B11" s="40">
        <v>175.27515</v>
      </c>
      <c r="C11" s="39">
        <v>91.021940000000001</v>
      </c>
      <c r="D11" s="41">
        <v>131.74799999999999</v>
      </c>
      <c r="E11" s="39">
        <v>159.79756</v>
      </c>
      <c r="F11" s="40">
        <v>0</v>
      </c>
      <c r="G11" s="39">
        <v>0</v>
      </c>
      <c r="H11" s="40">
        <v>131.74799999999999</v>
      </c>
      <c r="I11" s="39">
        <v>159.79756</v>
      </c>
    </row>
    <row r="12" spans="1:11" x14ac:dyDescent="0.3">
      <c r="A12" s="85" t="s">
        <v>33</v>
      </c>
      <c r="B12" s="40">
        <v>0</v>
      </c>
      <c r="C12" s="39">
        <v>49.398489999999995</v>
      </c>
      <c r="D12" s="41">
        <v>1046.1458700000001</v>
      </c>
      <c r="E12" s="39">
        <v>396.42134999999996</v>
      </c>
      <c r="F12" s="40">
        <v>0</v>
      </c>
      <c r="G12" s="39">
        <v>2</v>
      </c>
      <c r="H12" s="40">
        <v>1046.1458700000001</v>
      </c>
      <c r="I12" s="39">
        <v>398.42134999999996</v>
      </c>
    </row>
    <row r="13" spans="1:11" x14ac:dyDescent="0.3">
      <c r="A13" s="85" t="s">
        <v>134</v>
      </c>
      <c r="B13" s="40">
        <v>0</v>
      </c>
      <c r="C13" s="39">
        <v>0</v>
      </c>
      <c r="D13" s="41">
        <v>0</v>
      </c>
      <c r="E13" s="39">
        <v>0</v>
      </c>
      <c r="F13" s="40">
        <v>0</v>
      </c>
      <c r="G13" s="39">
        <v>0</v>
      </c>
      <c r="H13" s="40">
        <v>0</v>
      </c>
      <c r="I13" s="39">
        <v>0</v>
      </c>
    </row>
    <row r="14" spans="1:11" x14ac:dyDescent="0.3">
      <c r="A14" s="85" t="s">
        <v>34</v>
      </c>
      <c r="B14" s="40">
        <v>340.83134999999999</v>
      </c>
      <c r="C14" s="39">
        <v>1659.2235800000001</v>
      </c>
      <c r="D14" s="41">
        <v>1851.58169</v>
      </c>
      <c r="E14" s="39">
        <v>2306.6848849999997</v>
      </c>
      <c r="F14" s="40">
        <v>40.35</v>
      </c>
      <c r="G14" s="39">
        <v>0</v>
      </c>
      <c r="H14" s="40">
        <v>1891.9316899999999</v>
      </c>
      <c r="I14" s="39">
        <v>2306.6848849999997</v>
      </c>
    </row>
    <row r="15" spans="1:11" x14ac:dyDescent="0.3">
      <c r="A15" s="85" t="s">
        <v>35</v>
      </c>
      <c r="B15" s="40">
        <v>156.11612</v>
      </c>
      <c r="C15" s="39">
        <v>138.69047</v>
      </c>
      <c r="D15" s="41">
        <v>98.846000000000004</v>
      </c>
      <c r="E15" s="39">
        <v>260.85700000000003</v>
      </c>
      <c r="F15" s="40">
        <v>0</v>
      </c>
      <c r="G15" s="39">
        <v>0</v>
      </c>
      <c r="H15" s="40">
        <v>98.846000000000004</v>
      </c>
      <c r="I15" s="39">
        <v>260.85700000000003</v>
      </c>
    </row>
    <row r="16" spans="1:11" x14ac:dyDescent="0.3">
      <c r="A16" s="85" t="s">
        <v>36</v>
      </c>
      <c r="B16" s="40">
        <v>125.27222</v>
      </c>
      <c r="C16" s="39">
        <v>125.2722</v>
      </c>
      <c r="D16" s="41">
        <v>265.55599999999998</v>
      </c>
      <c r="E16" s="39">
        <v>496.09059999999999</v>
      </c>
      <c r="F16" s="40">
        <v>69.493589999999998</v>
      </c>
      <c r="G16" s="39">
        <v>34.746809999999996</v>
      </c>
      <c r="H16" s="40">
        <v>335.04958999999997</v>
      </c>
      <c r="I16" s="39">
        <v>530.83740999999998</v>
      </c>
    </row>
    <row r="17" spans="1:10" x14ac:dyDescent="0.3">
      <c r="A17" s="85" t="s">
        <v>143</v>
      </c>
      <c r="B17" s="40">
        <v>0</v>
      </c>
      <c r="C17" s="39">
        <v>0</v>
      </c>
      <c r="D17" s="41">
        <v>0</v>
      </c>
      <c r="E17" s="39">
        <v>0</v>
      </c>
      <c r="F17" s="40">
        <v>0</v>
      </c>
      <c r="G17" s="39">
        <v>0</v>
      </c>
      <c r="H17" s="40">
        <v>0</v>
      </c>
      <c r="I17" s="39">
        <v>0</v>
      </c>
    </row>
    <row r="18" spans="1:10" x14ac:dyDescent="0.3">
      <c r="A18" s="85" t="s">
        <v>37</v>
      </c>
      <c r="B18" s="40">
        <v>0</v>
      </c>
      <c r="C18" s="39">
        <v>0</v>
      </c>
      <c r="D18" s="41">
        <v>1314.06122</v>
      </c>
      <c r="E18" s="39">
        <v>434.02502000000004</v>
      </c>
      <c r="F18" s="40">
        <v>0</v>
      </c>
      <c r="G18" s="39">
        <v>0</v>
      </c>
      <c r="H18" s="40">
        <v>1314.06122</v>
      </c>
      <c r="I18" s="39">
        <v>434.02502000000004</v>
      </c>
    </row>
    <row r="19" spans="1:10" x14ac:dyDescent="0.3">
      <c r="A19" s="85" t="s">
        <v>38</v>
      </c>
      <c r="B19" s="40">
        <v>3127.1431699999998</v>
      </c>
      <c r="C19" s="39">
        <v>2328.0858499999999</v>
      </c>
      <c r="D19" s="41">
        <v>6568.0810799999999</v>
      </c>
      <c r="E19" s="39">
        <v>5314.2528600000005</v>
      </c>
      <c r="F19" s="40">
        <v>0</v>
      </c>
      <c r="G19" s="39">
        <v>0</v>
      </c>
      <c r="H19" s="40">
        <v>6568.0810799999999</v>
      </c>
      <c r="I19" s="39">
        <v>5314.2528600000005</v>
      </c>
    </row>
    <row r="20" spans="1:10" x14ac:dyDescent="0.3">
      <c r="A20" s="85" t="s">
        <v>144</v>
      </c>
      <c r="B20" s="40">
        <v>0</v>
      </c>
      <c r="C20" s="39">
        <v>0</v>
      </c>
      <c r="D20" s="41">
        <v>37.0276</v>
      </c>
      <c r="E20" s="39">
        <v>0</v>
      </c>
      <c r="F20" s="40">
        <v>0</v>
      </c>
      <c r="G20" s="39">
        <v>0</v>
      </c>
      <c r="H20" s="40">
        <v>37.0276</v>
      </c>
      <c r="I20" s="39">
        <v>0</v>
      </c>
    </row>
    <row r="21" spans="1:10" x14ac:dyDescent="0.3">
      <c r="A21" s="85" t="s">
        <v>152</v>
      </c>
      <c r="B21" s="40">
        <v>0</v>
      </c>
      <c r="C21" s="39">
        <v>0</v>
      </c>
      <c r="D21" s="41">
        <v>0</v>
      </c>
      <c r="E21" s="39">
        <v>41.877330000000001</v>
      </c>
      <c r="F21" s="40">
        <v>0</v>
      </c>
      <c r="G21" s="39">
        <v>0</v>
      </c>
      <c r="H21" s="40">
        <v>0</v>
      </c>
      <c r="I21" s="39">
        <v>41.877330000000001</v>
      </c>
    </row>
    <row r="22" spans="1:10" x14ac:dyDescent="0.3">
      <c r="A22" s="86" t="s">
        <v>18</v>
      </c>
      <c r="B22" s="146">
        <v>4330.2934699999996</v>
      </c>
      <c r="C22" s="147">
        <v>4586.1580899999999</v>
      </c>
      <c r="D22" s="147">
        <v>12596.702599999999</v>
      </c>
      <c r="E22" s="147">
        <v>10200.650665000001</v>
      </c>
      <c r="F22" s="147">
        <v>161.54203000000001</v>
      </c>
      <c r="G22" s="147">
        <v>36.746809999999996</v>
      </c>
      <c r="H22" s="147">
        <v>12758.244629999999</v>
      </c>
      <c r="I22" s="147">
        <v>10237.397475</v>
      </c>
    </row>
    <row r="23" spans="1:10" x14ac:dyDescent="0.3">
      <c r="A23" s="1" t="s">
        <v>85</v>
      </c>
      <c r="B23" s="1"/>
    </row>
    <row r="24" spans="1:10" x14ac:dyDescent="0.3">
      <c r="A24" s="1" t="s">
        <v>86</v>
      </c>
      <c r="B24" s="1"/>
      <c r="C24" s="5"/>
      <c r="D24" s="5"/>
      <c r="E24" s="5"/>
      <c r="F24" s="5"/>
      <c r="G24" s="5"/>
      <c r="H24" s="5"/>
      <c r="I24" s="5"/>
    </row>
    <row r="25" spans="1:10" x14ac:dyDescent="0.3">
      <c r="C25" s="10"/>
      <c r="D25" s="10"/>
      <c r="E25" s="10"/>
      <c r="F25" s="10"/>
      <c r="G25" s="10"/>
      <c r="H25" s="10"/>
      <c r="I25" s="10"/>
      <c r="J25" s="69"/>
    </row>
    <row r="26" spans="1:10" x14ac:dyDescent="0.3">
      <c r="B26" t="b">
        <v>1</v>
      </c>
      <c r="C26" t="b">
        <v>1</v>
      </c>
      <c r="D26" s="148">
        <v>0</v>
      </c>
      <c r="E26" s="148">
        <v>-1.0000003385357559E-6</v>
      </c>
      <c r="F26" t="b">
        <v>1</v>
      </c>
      <c r="G26" t="b">
        <v>1</v>
      </c>
      <c r="H26" s="148">
        <v>0</v>
      </c>
      <c r="I26" s="148">
        <v>-1.0000003385357559E-6</v>
      </c>
    </row>
    <row r="28" spans="1:10" x14ac:dyDescent="0.3">
      <c r="C28" s="14"/>
      <c r="D28" s="14"/>
      <c r="E28" s="14"/>
      <c r="F28" s="14"/>
      <c r="G28" s="14"/>
      <c r="H28" s="14"/>
      <c r="I28" s="14"/>
    </row>
  </sheetData>
  <mergeCells count="9">
    <mergeCell ref="F6:G6"/>
    <mergeCell ref="H6:I6"/>
    <mergeCell ref="A1:I1"/>
    <mergeCell ref="A2:I2"/>
    <mergeCell ref="A5:A6"/>
    <mergeCell ref="D6:E6"/>
    <mergeCell ref="B5:C6"/>
    <mergeCell ref="D5:I5"/>
    <mergeCell ref="A3:K3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1D17D-02B2-4527-BBF8-7FB8D195267A}">
  <dimension ref="A1:J29"/>
  <sheetViews>
    <sheetView workbookViewId="0">
      <selection sqref="A1:XFD1048576"/>
    </sheetView>
  </sheetViews>
  <sheetFormatPr defaultRowHeight="14.4" x14ac:dyDescent="0.3"/>
  <cols>
    <col min="1" max="1" width="44.33203125" customWidth="1"/>
    <col min="2" max="3" width="10.5546875" bestFit="1" customWidth="1"/>
    <col min="4" max="4" width="7.33203125" customWidth="1"/>
    <col min="5" max="6" width="10.5546875" bestFit="1" customWidth="1"/>
    <col min="7" max="7" width="6.88671875" customWidth="1"/>
    <col min="10" max="10" width="10.5546875" bestFit="1" customWidth="1"/>
  </cols>
  <sheetData>
    <row r="1" spans="1:10" x14ac:dyDescent="0.3">
      <c r="A1" s="220" t="s">
        <v>106</v>
      </c>
      <c r="B1" s="220"/>
      <c r="C1" s="220"/>
      <c r="D1" s="220"/>
      <c r="E1" s="220"/>
    </row>
    <row r="2" spans="1:10" x14ac:dyDescent="0.3">
      <c r="A2" s="234" t="s">
        <v>116</v>
      </c>
      <c r="B2" s="234"/>
      <c r="C2" s="234"/>
      <c r="D2" s="234"/>
      <c r="E2" s="234"/>
    </row>
    <row r="3" spans="1:10" x14ac:dyDescent="0.3">
      <c r="A3" s="220" t="s">
        <v>157</v>
      </c>
      <c r="B3" s="220"/>
      <c r="C3" s="220"/>
      <c r="D3" s="220"/>
      <c r="E3" s="220"/>
    </row>
    <row r="6" spans="1:10" x14ac:dyDescent="0.3">
      <c r="A6" s="221" t="s">
        <v>154</v>
      </c>
      <c r="B6" s="221"/>
      <c r="C6" s="221"/>
      <c r="D6" s="221"/>
      <c r="E6" s="221"/>
      <c r="F6" s="221"/>
      <c r="G6" s="221"/>
    </row>
    <row r="7" spans="1:10" x14ac:dyDescent="0.3">
      <c r="A7" s="86"/>
      <c r="B7" s="221">
        <v>2024</v>
      </c>
      <c r="C7" s="221"/>
      <c r="D7" s="221"/>
      <c r="E7" s="221">
        <v>2023</v>
      </c>
      <c r="F7" s="221"/>
      <c r="G7" s="221"/>
    </row>
    <row r="8" spans="1:10" x14ac:dyDescent="0.3">
      <c r="A8" s="236" t="s">
        <v>91</v>
      </c>
      <c r="B8" s="238" t="s">
        <v>159</v>
      </c>
      <c r="C8" s="238" t="s">
        <v>93</v>
      </c>
      <c r="D8" s="235" t="s">
        <v>92</v>
      </c>
      <c r="E8" s="238" t="s">
        <v>159</v>
      </c>
      <c r="F8" s="238" t="s">
        <v>93</v>
      </c>
      <c r="G8" s="235" t="s">
        <v>92</v>
      </c>
    </row>
    <row r="9" spans="1:10" x14ac:dyDescent="0.3">
      <c r="A9" s="237"/>
      <c r="B9" s="238"/>
      <c r="C9" s="238"/>
      <c r="D9" s="235"/>
      <c r="E9" s="238"/>
      <c r="F9" s="238"/>
      <c r="G9" s="235"/>
    </row>
    <row r="10" spans="1:10" ht="15.6" x14ac:dyDescent="0.3">
      <c r="A10" s="156" t="s">
        <v>160</v>
      </c>
      <c r="B10" s="157">
        <v>20549.117236607144</v>
      </c>
      <c r="C10" s="157">
        <v>32070.766500000002</v>
      </c>
      <c r="D10" s="158">
        <v>55.943339496417401</v>
      </c>
      <c r="E10" s="157">
        <v>4128.7420401785712</v>
      </c>
      <c r="F10" s="157">
        <v>6356.0639299999993</v>
      </c>
      <c r="G10" s="158">
        <v>27.820162285931023</v>
      </c>
    </row>
    <row r="11" spans="1:10" ht="15.6" x14ac:dyDescent="0.3">
      <c r="A11" s="159" t="s">
        <v>161</v>
      </c>
      <c r="B11" s="157">
        <v>7024.7571009969979</v>
      </c>
      <c r="C11" s="157">
        <v>6693.8481900000006</v>
      </c>
      <c r="D11" s="158">
        <v>11.676559767620432</v>
      </c>
      <c r="E11" s="157">
        <v>7188.7581533325474</v>
      </c>
      <c r="F11" s="157">
        <v>6842.8064800000002</v>
      </c>
      <c r="G11" s="158">
        <v>29.950609191688919</v>
      </c>
    </row>
    <row r="12" spans="1:10" ht="15.6" x14ac:dyDescent="0.3">
      <c r="A12" s="159" t="s">
        <v>162</v>
      </c>
      <c r="B12" s="157">
        <v>237.08989000000003</v>
      </c>
      <c r="C12" s="157">
        <v>4907.0236100000002</v>
      </c>
      <c r="D12" s="158"/>
      <c r="E12" s="157">
        <v>189.774</v>
      </c>
      <c r="F12" s="157">
        <v>4221.8190959999993</v>
      </c>
      <c r="G12" s="158"/>
    </row>
    <row r="13" spans="1:10" x14ac:dyDescent="0.3">
      <c r="A13" s="160" t="s">
        <v>163</v>
      </c>
      <c r="B13" s="140">
        <v>0</v>
      </c>
      <c r="C13" s="140">
        <v>0</v>
      </c>
      <c r="D13" s="135">
        <v>0</v>
      </c>
      <c r="E13" s="140">
        <v>0</v>
      </c>
      <c r="F13" s="140">
        <v>0</v>
      </c>
      <c r="G13" s="135">
        <v>0</v>
      </c>
      <c r="J13" s="68"/>
    </row>
    <row r="14" spans="1:10" x14ac:dyDescent="0.3">
      <c r="A14" s="160" t="s">
        <v>164</v>
      </c>
      <c r="B14" s="140">
        <v>0</v>
      </c>
      <c r="C14" s="140">
        <v>0</v>
      </c>
      <c r="D14" s="135">
        <v>0</v>
      </c>
      <c r="E14" s="140">
        <v>0</v>
      </c>
      <c r="F14" s="140">
        <v>0</v>
      </c>
      <c r="G14" s="135">
        <v>0</v>
      </c>
      <c r="J14" s="68"/>
    </row>
    <row r="15" spans="1:10" x14ac:dyDescent="0.3">
      <c r="A15" s="160" t="s">
        <v>165</v>
      </c>
      <c r="B15" s="140">
        <v>113.7</v>
      </c>
      <c r="C15" s="140">
        <v>4039.5591400000003</v>
      </c>
      <c r="D15" s="135">
        <v>7.0464928982871644</v>
      </c>
      <c r="E15" s="140">
        <v>121</v>
      </c>
      <c r="F15" s="140">
        <v>3879.9147799999996</v>
      </c>
      <c r="G15" s="135">
        <v>16.982185834493698</v>
      </c>
      <c r="J15" s="68"/>
    </row>
    <row r="16" spans="1:10" x14ac:dyDescent="0.3">
      <c r="A16" s="160" t="s">
        <v>166</v>
      </c>
      <c r="B16" s="140">
        <v>0</v>
      </c>
      <c r="C16" s="140">
        <v>0</v>
      </c>
      <c r="D16" s="135">
        <v>0</v>
      </c>
      <c r="E16" s="140">
        <v>0</v>
      </c>
      <c r="F16" s="140">
        <v>0</v>
      </c>
      <c r="G16" s="135">
        <v>0</v>
      </c>
    </row>
    <row r="17" spans="1:10" x14ac:dyDescent="0.3">
      <c r="A17" s="160" t="s">
        <v>167</v>
      </c>
      <c r="B17" s="140">
        <v>95.089889999999997</v>
      </c>
      <c r="C17" s="140">
        <v>482.07153000000005</v>
      </c>
      <c r="D17" s="135">
        <v>0.84091196461884898</v>
      </c>
      <c r="E17" s="140">
        <v>68.774000000000001</v>
      </c>
      <c r="F17" s="140">
        <v>341.90431599999999</v>
      </c>
      <c r="G17" s="135">
        <v>1.4964974648044866</v>
      </c>
      <c r="J17" s="68"/>
    </row>
    <row r="18" spans="1:10" x14ac:dyDescent="0.3">
      <c r="A18" s="160" t="s">
        <v>168</v>
      </c>
      <c r="B18" s="140">
        <v>28.3</v>
      </c>
      <c r="C18" s="140">
        <v>385.39294000000001</v>
      </c>
      <c r="D18" s="135">
        <v>0.67226856214809894</v>
      </c>
      <c r="E18" s="140">
        <v>0</v>
      </c>
      <c r="F18" s="140">
        <v>0</v>
      </c>
      <c r="G18" s="135">
        <v>0</v>
      </c>
    </row>
    <row r="19" spans="1:10" ht="15.6" x14ac:dyDescent="0.3">
      <c r="A19" s="161" t="s">
        <v>169</v>
      </c>
      <c r="B19" s="157">
        <v>102.74</v>
      </c>
      <c r="C19" s="157">
        <v>7106.7546700000003</v>
      </c>
      <c r="D19" s="158"/>
      <c r="E19" s="157">
        <v>57.144999999999996</v>
      </c>
      <c r="F19" s="157">
        <v>2165.6643899999999</v>
      </c>
      <c r="G19" s="158"/>
      <c r="J19" s="68"/>
    </row>
    <row r="20" spans="1:10" x14ac:dyDescent="0.3">
      <c r="A20" s="160" t="s">
        <v>170</v>
      </c>
      <c r="B20" s="140">
        <v>92.894999999999996</v>
      </c>
      <c r="C20" s="140">
        <v>6545.9538300000004</v>
      </c>
      <c r="D20" s="135">
        <v>11.418577022147684</v>
      </c>
      <c r="E20" s="140">
        <v>51.424999999999997</v>
      </c>
      <c r="F20" s="140">
        <v>1889.60133</v>
      </c>
      <c r="G20" s="135">
        <v>8.2706870533807066</v>
      </c>
    </row>
    <row r="21" spans="1:10" x14ac:dyDescent="0.3">
      <c r="A21" s="160" t="s">
        <v>171</v>
      </c>
      <c r="B21" s="140">
        <v>9.8450000000000006</v>
      </c>
      <c r="C21" s="140">
        <v>560.80083999999999</v>
      </c>
      <c r="D21" s="135">
        <v>0.97824514989362821</v>
      </c>
      <c r="E21" s="140">
        <v>5.72</v>
      </c>
      <c r="F21" s="140">
        <v>276.06306000000001</v>
      </c>
      <c r="G21" s="135">
        <v>1.2083137008898388</v>
      </c>
    </row>
    <row r="22" spans="1:10" ht="15.6" x14ac:dyDescent="0.3">
      <c r="A22" s="161" t="s">
        <v>172</v>
      </c>
      <c r="B22" s="157">
        <v>3647.52</v>
      </c>
      <c r="C22" s="157">
        <v>1062.3808000000001</v>
      </c>
      <c r="D22" s="158">
        <v>1.8531870689425374</v>
      </c>
      <c r="E22" s="157">
        <v>3009.3829999999998</v>
      </c>
      <c r="F22" s="157">
        <v>1232.3552500000001</v>
      </c>
      <c r="G22" s="158">
        <v>5.3939550367170543</v>
      </c>
    </row>
    <row r="23" spans="1:10" ht="15.6" x14ac:dyDescent="0.3">
      <c r="A23" s="162" t="s">
        <v>173</v>
      </c>
      <c r="B23" s="163">
        <v>3239.4601740000003</v>
      </c>
      <c r="C23" s="164">
        <v>5486.4555099999998</v>
      </c>
      <c r="D23" s="158">
        <v>9.5704180699242034</v>
      </c>
      <c r="E23" s="164">
        <v>1165.9311760000001</v>
      </c>
      <c r="F23" s="164">
        <v>2028.2601299999999</v>
      </c>
      <c r="G23" s="158">
        <v>8.8775894320942665</v>
      </c>
    </row>
    <row r="24" spans="1:10" ht="15.6" x14ac:dyDescent="0.3">
      <c r="A24" s="165" t="s">
        <v>174</v>
      </c>
      <c r="B24" s="38"/>
      <c r="C24" s="166">
        <v>57327.229280000007</v>
      </c>
      <c r="D24" s="167">
        <v>100</v>
      </c>
      <c r="E24" s="168"/>
      <c r="F24" s="166">
        <v>22846.969276</v>
      </c>
      <c r="G24" s="167">
        <v>100</v>
      </c>
    </row>
    <row r="25" spans="1:10" x14ac:dyDescent="0.3">
      <c r="A25" s="87"/>
      <c r="B25" s="169"/>
      <c r="C25" s="170"/>
      <c r="D25" s="171"/>
      <c r="E25" s="169"/>
      <c r="F25" s="170"/>
      <c r="G25" s="171"/>
    </row>
    <row r="26" spans="1:10" ht="15.6" x14ac:dyDescent="0.3">
      <c r="A26" s="172" t="s">
        <v>175</v>
      </c>
      <c r="B26" s="173"/>
      <c r="C26" s="174">
        <v>5767.234899999994</v>
      </c>
      <c r="D26" s="175"/>
      <c r="E26" s="173"/>
      <c r="F26" s="174">
        <v>6880.3919190000015</v>
      </c>
      <c r="G26" s="175"/>
    </row>
    <row r="27" spans="1:10" ht="15.6" x14ac:dyDescent="0.3">
      <c r="A27" s="176" t="s">
        <v>176</v>
      </c>
      <c r="B27" s="177"/>
      <c r="C27" s="139">
        <v>63094.464180000003</v>
      </c>
      <c r="D27" s="178"/>
      <c r="E27" s="179"/>
      <c r="F27" s="139">
        <v>29727.361195000001</v>
      </c>
      <c r="G27" s="178"/>
    </row>
    <row r="28" spans="1:10" x14ac:dyDescent="0.3">
      <c r="A28" s="180" t="s">
        <v>177</v>
      </c>
    </row>
    <row r="29" spans="1:10" x14ac:dyDescent="0.3">
      <c r="A29" s="180" t="s">
        <v>178</v>
      </c>
    </row>
  </sheetData>
  <mergeCells count="13">
    <mergeCell ref="G8:G9"/>
    <mergeCell ref="A8:A9"/>
    <mergeCell ref="B8:B9"/>
    <mergeCell ref="C8:C9"/>
    <mergeCell ref="D8:D9"/>
    <mergeCell ref="E8:E9"/>
    <mergeCell ref="F8:F9"/>
    <mergeCell ref="A1:E1"/>
    <mergeCell ref="A2:E2"/>
    <mergeCell ref="A3:E3"/>
    <mergeCell ref="A6:G6"/>
    <mergeCell ref="B7:D7"/>
    <mergeCell ref="E7:G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EA2CB-7631-4CCC-8E06-BDC0582E771C}">
  <dimension ref="A1:H28"/>
  <sheetViews>
    <sheetView workbookViewId="0">
      <selection sqref="A1:XFD1048576"/>
    </sheetView>
  </sheetViews>
  <sheetFormatPr defaultRowHeight="14.4" x14ac:dyDescent="0.3"/>
  <cols>
    <col min="1" max="1" width="36.33203125" customWidth="1"/>
    <col min="2" max="2" width="10.5546875" bestFit="1" customWidth="1"/>
    <col min="3" max="3" width="15.33203125" bestFit="1" customWidth="1"/>
    <col min="4" max="4" width="8" bestFit="1" customWidth="1"/>
    <col min="5" max="5" width="10.5546875" bestFit="1" customWidth="1"/>
    <col min="6" max="6" width="12.33203125" bestFit="1" customWidth="1"/>
  </cols>
  <sheetData>
    <row r="1" spans="1:7" x14ac:dyDescent="0.3">
      <c r="B1" s="220" t="s">
        <v>106</v>
      </c>
      <c r="C1" s="220"/>
      <c r="D1" s="220"/>
      <c r="E1" s="76"/>
      <c r="F1" s="76"/>
    </row>
    <row r="2" spans="1:7" ht="15" customHeight="1" x14ac:dyDescent="0.3">
      <c r="A2" s="234" t="s">
        <v>116</v>
      </c>
      <c r="B2" s="234"/>
      <c r="C2" s="234"/>
      <c r="D2" s="234"/>
      <c r="E2" s="234"/>
      <c r="F2" s="234"/>
      <c r="G2" s="234"/>
    </row>
    <row r="3" spans="1:7" x14ac:dyDescent="0.3">
      <c r="A3" s="220" t="s">
        <v>203</v>
      </c>
      <c r="B3" s="220"/>
      <c r="C3" s="220"/>
      <c r="D3" s="220"/>
      <c r="E3" s="220"/>
      <c r="F3" s="220"/>
    </row>
    <row r="5" spans="1:7" x14ac:dyDescent="0.3">
      <c r="A5" s="226" t="s">
        <v>155</v>
      </c>
      <c r="B5" s="232"/>
      <c r="C5" s="232"/>
      <c r="D5" s="232"/>
      <c r="E5" s="232"/>
      <c r="F5" s="232"/>
      <c r="G5" s="227"/>
    </row>
    <row r="6" spans="1:7" x14ac:dyDescent="0.3">
      <c r="A6" s="179"/>
      <c r="B6" s="226">
        <v>2024</v>
      </c>
      <c r="C6" s="232"/>
      <c r="D6" s="227"/>
      <c r="E6" s="226">
        <v>2023</v>
      </c>
      <c r="F6" s="232"/>
      <c r="G6" s="227"/>
    </row>
    <row r="7" spans="1:7" x14ac:dyDescent="0.3">
      <c r="A7" s="236" t="s">
        <v>91</v>
      </c>
      <c r="B7" s="238" t="s">
        <v>159</v>
      </c>
      <c r="C7" s="238" t="s">
        <v>93</v>
      </c>
      <c r="D7" s="235" t="s">
        <v>92</v>
      </c>
      <c r="E7" s="238" t="s">
        <v>159</v>
      </c>
      <c r="F7" s="238" t="s">
        <v>93</v>
      </c>
      <c r="G7" s="235" t="s">
        <v>92</v>
      </c>
    </row>
    <row r="8" spans="1:7" x14ac:dyDescent="0.3">
      <c r="A8" s="237"/>
      <c r="B8" s="238"/>
      <c r="C8" s="238"/>
      <c r="D8" s="235"/>
      <c r="E8" s="238"/>
      <c r="F8" s="238"/>
      <c r="G8" s="235"/>
    </row>
    <row r="9" spans="1:7" ht="15.6" x14ac:dyDescent="0.3">
      <c r="A9" s="156" t="s">
        <v>160</v>
      </c>
      <c r="B9" s="157">
        <v>68667.13124866072</v>
      </c>
      <c r="C9" s="157">
        <v>96164.738069999992</v>
      </c>
      <c r="D9" s="65">
        <v>45.865310724647792</v>
      </c>
      <c r="E9" s="181">
        <v>63996.754651785712</v>
      </c>
      <c r="F9" s="182">
        <v>82167.273444999999</v>
      </c>
      <c r="G9" s="158">
        <v>42.737440921328194</v>
      </c>
    </row>
    <row r="10" spans="1:7" ht="15.6" x14ac:dyDescent="0.3">
      <c r="A10" s="159" t="s">
        <v>161</v>
      </c>
      <c r="B10" s="157">
        <v>51585.102815904786</v>
      </c>
      <c r="C10" s="157">
        <v>48965.020250000001</v>
      </c>
      <c r="D10" s="65">
        <v>23.353631627116453</v>
      </c>
      <c r="E10" s="183">
        <v>33524.217325434773</v>
      </c>
      <c r="F10" s="184">
        <v>31741.937620000001</v>
      </c>
      <c r="G10" s="158">
        <v>16.509847861402832</v>
      </c>
    </row>
    <row r="11" spans="1:7" ht="15.6" x14ac:dyDescent="0.3">
      <c r="A11" s="159" t="s">
        <v>162</v>
      </c>
      <c r="B11" s="157">
        <v>1027.8366269999999</v>
      </c>
      <c r="C11" s="157">
        <v>17308.026246000001</v>
      </c>
      <c r="D11" s="65"/>
      <c r="E11" s="157">
        <v>1183.4888799999999</v>
      </c>
      <c r="F11" s="157">
        <v>21055.249613</v>
      </c>
      <c r="G11" s="158"/>
    </row>
    <row r="12" spans="1:7" x14ac:dyDescent="0.3">
      <c r="A12" s="160" t="s">
        <v>163</v>
      </c>
      <c r="B12" s="140">
        <v>0.62</v>
      </c>
      <c r="C12" s="140">
        <v>7.5051000000000005</v>
      </c>
      <c r="D12" s="185">
        <v>3.5795214589883005E-3</v>
      </c>
      <c r="E12" s="132">
        <v>0</v>
      </c>
      <c r="F12" s="134">
        <v>0</v>
      </c>
      <c r="G12" s="135">
        <v>0</v>
      </c>
    </row>
    <row r="13" spans="1:7" x14ac:dyDescent="0.3">
      <c r="A13" s="160" t="s">
        <v>164</v>
      </c>
      <c r="B13" s="140">
        <v>0</v>
      </c>
      <c r="C13" s="140">
        <v>0</v>
      </c>
      <c r="D13" s="185">
        <v>0</v>
      </c>
      <c r="E13" s="132">
        <v>0.72</v>
      </c>
      <c r="F13" s="134">
        <v>29.052</v>
      </c>
      <c r="G13" s="135">
        <v>1.5110737908049454E-2</v>
      </c>
    </row>
    <row r="14" spans="1:7" x14ac:dyDescent="0.3">
      <c r="A14" s="160" t="s">
        <v>165</v>
      </c>
      <c r="B14" s="140">
        <v>246.71296699999999</v>
      </c>
      <c r="C14" s="140">
        <v>8335.9339970000001</v>
      </c>
      <c r="D14" s="185">
        <v>3.9757837501128055</v>
      </c>
      <c r="E14" s="132">
        <v>278.81468899999999</v>
      </c>
      <c r="F14" s="134">
        <v>9643.4705219999996</v>
      </c>
      <c r="G14" s="135">
        <v>5.0158321486280757</v>
      </c>
    </row>
    <row r="15" spans="1:7" x14ac:dyDescent="0.3">
      <c r="A15" s="160" t="s">
        <v>166</v>
      </c>
      <c r="B15" s="140">
        <v>71.141770000000008</v>
      </c>
      <c r="C15" s="140">
        <v>1118.0470640000001</v>
      </c>
      <c r="D15" s="185">
        <v>0.53324718627957868</v>
      </c>
      <c r="E15" s="132">
        <v>108.32950100000001</v>
      </c>
      <c r="F15" s="134">
        <v>2627.8088760000001</v>
      </c>
      <c r="G15" s="135">
        <v>1.3667950983643822</v>
      </c>
    </row>
    <row r="16" spans="1:7" x14ac:dyDescent="0.3">
      <c r="A16" s="160" t="s">
        <v>167</v>
      </c>
      <c r="B16" s="140">
        <v>205.56189000000001</v>
      </c>
      <c r="C16" s="140">
        <v>952.43995999999993</v>
      </c>
      <c r="D16" s="185">
        <v>0.45426167209203849</v>
      </c>
      <c r="E16" s="132">
        <v>332.37468999999999</v>
      </c>
      <c r="F16" s="134">
        <v>1787.310455</v>
      </c>
      <c r="G16" s="135">
        <v>0.929628935901887</v>
      </c>
    </row>
    <row r="17" spans="1:8" x14ac:dyDescent="0.3">
      <c r="A17" s="160" t="s">
        <v>168</v>
      </c>
      <c r="B17" s="140">
        <v>503.8</v>
      </c>
      <c r="C17" s="140">
        <v>6894.1001249999999</v>
      </c>
      <c r="D17" s="185">
        <v>3.2881079982746968</v>
      </c>
      <c r="E17" s="132">
        <v>463.25</v>
      </c>
      <c r="F17" s="134">
        <v>6967.6077599999999</v>
      </c>
      <c r="G17" s="135">
        <v>3.6240429129647369</v>
      </c>
    </row>
    <row r="18" spans="1:8" ht="15.6" x14ac:dyDescent="0.3">
      <c r="A18" s="161" t="s">
        <v>179</v>
      </c>
      <c r="B18" s="157">
        <v>267.63</v>
      </c>
      <c r="C18" s="157">
        <v>16551.024829999998</v>
      </c>
      <c r="D18" s="186"/>
      <c r="E18" s="157">
        <v>397.76</v>
      </c>
      <c r="F18" s="184">
        <v>15265.60166</v>
      </c>
      <c r="G18" s="158"/>
    </row>
    <row r="19" spans="1:8" x14ac:dyDescent="0.3">
      <c r="A19" s="160" t="s">
        <v>170</v>
      </c>
      <c r="B19" s="211">
        <v>223.465</v>
      </c>
      <c r="C19" s="211">
        <v>14709.66611</v>
      </c>
      <c r="D19" s="185">
        <v>7.0157047201633498</v>
      </c>
      <c r="E19" s="212">
        <v>358.435</v>
      </c>
      <c r="F19" s="213">
        <v>13292.23444</v>
      </c>
      <c r="G19" s="135">
        <v>6.9136538219464585</v>
      </c>
    </row>
    <row r="20" spans="1:8" x14ac:dyDescent="0.3">
      <c r="A20" s="160" t="s">
        <v>171</v>
      </c>
      <c r="B20" s="211">
        <v>44.164999999999999</v>
      </c>
      <c r="C20" s="211">
        <v>1841.3587199999999</v>
      </c>
      <c r="D20" s="185">
        <v>0.87822721242025148</v>
      </c>
      <c r="E20" s="212">
        <v>39.325000000000003</v>
      </c>
      <c r="F20" s="213">
        <v>1973.3672199999999</v>
      </c>
      <c r="G20" s="135">
        <v>1.0264021360923918</v>
      </c>
    </row>
    <row r="21" spans="1:8" ht="15.6" x14ac:dyDescent="0.3">
      <c r="A21" s="161" t="s">
        <v>172</v>
      </c>
      <c r="B21" s="157">
        <v>30963.324000000001</v>
      </c>
      <c r="C21" s="157">
        <v>9363.0960500000001</v>
      </c>
      <c r="D21" s="65">
        <v>4.4656837661781443</v>
      </c>
      <c r="E21" s="183">
        <v>67180.653000000006</v>
      </c>
      <c r="F21" s="184">
        <v>26230.791860000001</v>
      </c>
      <c r="G21" s="158">
        <v>13.643350575418459</v>
      </c>
    </row>
    <row r="22" spans="1:8" ht="15.6" x14ac:dyDescent="0.3">
      <c r="A22" s="162" t="s">
        <v>173</v>
      </c>
      <c r="B22" s="163">
        <v>12616.271736999999</v>
      </c>
      <c r="C22" s="164">
        <v>21315.785780000002</v>
      </c>
      <c r="D22" s="65">
        <v>10.166461821255902</v>
      </c>
      <c r="E22" s="163">
        <v>10424.145003</v>
      </c>
      <c r="F22" s="184">
        <v>15799.776465999999</v>
      </c>
      <c r="G22" s="187">
        <v>8.2178948500445355</v>
      </c>
    </row>
    <row r="23" spans="1:8" ht="15.6" x14ac:dyDescent="0.3">
      <c r="A23" s="165" t="s">
        <v>174</v>
      </c>
      <c r="B23" s="38"/>
      <c r="C23" s="166">
        <v>209667.691226</v>
      </c>
      <c r="D23" s="188">
        <v>100.00000000000003</v>
      </c>
      <c r="E23" s="189"/>
      <c r="F23" s="190">
        <v>192260.630664</v>
      </c>
      <c r="G23" s="158">
        <v>100</v>
      </c>
      <c r="H23" s="76"/>
    </row>
    <row r="24" spans="1:8" x14ac:dyDescent="0.3">
      <c r="A24" s="87"/>
      <c r="B24" s="169"/>
      <c r="C24" s="170"/>
      <c r="D24" s="170"/>
      <c r="E24" s="169"/>
      <c r="F24" s="191"/>
      <c r="G24" s="171"/>
    </row>
    <row r="25" spans="1:8" ht="15.6" x14ac:dyDescent="0.3">
      <c r="A25" s="172" t="s">
        <v>175</v>
      </c>
      <c r="B25" s="173"/>
      <c r="C25" s="174">
        <v>53931.045149999991</v>
      </c>
      <c r="D25" s="214"/>
      <c r="E25" s="173"/>
      <c r="F25" s="174">
        <v>47969.573192999989</v>
      </c>
      <c r="G25" s="175"/>
    </row>
    <row r="26" spans="1:8" ht="15.6" x14ac:dyDescent="0.3">
      <c r="A26" s="176" t="s">
        <v>176</v>
      </c>
      <c r="B26" s="177"/>
      <c r="C26" s="139">
        <v>263598.73637599999</v>
      </c>
      <c r="D26" s="139"/>
      <c r="E26" s="179"/>
      <c r="F26" s="139">
        <v>240230.20385699999</v>
      </c>
      <c r="G26" s="178"/>
    </row>
    <row r="27" spans="1:8" x14ac:dyDescent="0.3">
      <c r="A27" s="180" t="s">
        <v>180</v>
      </c>
    </row>
    <row r="28" spans="1:8" x14ac:dyDescent="0.3">
      <c r="A28" s="180" t="s">
        <v>181</v>
      </c>
    </row>
  </sheetData>
  <mergeCells count="13">
    <mergeCell ref="G7:G8"/>
    <mergeCell ref="A7:A8"/>
    <mergeCell ref="B7:B8"/>
    <mergeCell ref="C7:C8"/>
    <mergeCell ref="D7:D8"/>
    <mergeCell ref="E7:E8"/>
    <mergeCell ref="F7:F8"/>
    <mergeCell ref="B1:D1"/>
    <mergeCell ref="A2:G2"/>
    <mergeCell ref="A3:F3"/>
    <mergeCell ref="A5:G5"/>
    <mergeCell ref="B6:D6"/>
    <mergeCell ref="E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48683-82F5-47FF-9D75-4B3426BA0662}">
  <dimension ref="A1:K33"/>
  <sheetViews>
    <sheetView workbookViewId="0">
      <selection sqref="A1:XFD1048576"/>
    </sheetView>
  </sheetViews>
  <sheetFormatPr defaultRowHeight="14.4" x14ac:dyDescent="0.3"/>
  <cols>
    <col min="1" max="1" width="44.6640625" customWidth="1"/>
    <col min="2" max="2" width="10.44140625" bestFit="1" customWidth="1"/>
    <col min="3" max="3" width="10.5546875" bestFit="1" customWidth="1"/>
    <col min="4" max="4" width="10.44140625" bestFit="1" customWidth="1"/>
    <col min="5" max="5" width="10.5546875" bestFit="1" customWidth="1"/>
    <col min="9" max="9" width="10.5546875" bestFit="1" customWidth="1"/>
    <col min="10" max="10" width="10.5546875" customWidth="1"/>
    <col min="11" max="11" width="10.5546875" bestFit="1" customWidth="1"/>
  </cols>
  <sheetData>
    <row r="1" spans="1:11" x14ac:dyDescent="0.3">
      <c r="A1" s="220" t="s">
        <v>146</v>
      </c>
      <c r="B1" s="220"/>
      <c r="C1" s="220"/>
      <c r="D1" s="220"/>
      <c r="E1" s="220"/>
    </row>
    <row r="2" spans="1:11" x14ac:dyDescent="0.3">
      <c r="A2" s="220" t="s">
        <v>127</v>
      </c>
      <c r="B2" s="220"/>
      <c r="C2" s="220"/>
      <c r="D2" s="220"/>
      <c r="E2" s="220"/>
    </row>
    <row r="3" spans="1:11" x14ac:dyDescent="0.3">
      <c r="A3" s="220" t="s">
        <v>157</v>
      </c>
      <c r="B3" s="220"/>
      <c r="C3" s="220"/>
      <c r="D3" s="220"/>
      <c r="E3" s="220"/>
    </row>
    <row r="5" spans="1:11" x14ac:dyDescent="0.3">
      <c r="A5" s="226" t="s">
        <v>154</v>
      </c>
      <c r="B5" s="232"/>
      <c r="C5" s="232"/>
      <c r="D5" s="232"/>
      <c r="E5" s="227"/>
    </row>
    <row r="6" spans="1:11" x14ac:dyDescent="0.3">
      <c r="A6" s="192"/>
      <c r="B6" s="226">
        <v>2024</v>
      </c>
      <c r="C6" s="227"/>
      <c r="D6" s="226">
        <v>2023</v>
      </c>
      <c r="E6" s="227"/>
    </row>
    <row r="7" spans="1:11" x14ac:dyDescent="0.3">
      <c r="A7" s="239" t="s">
        <v>91</v>
      </c>
      <c r="B7" s="238" t="s">
        <v>159</v>
      </c>
      <c r="C7" s="241" t="s">
        <v>93</v>
      </c>
      <c r="D7" s="238" t="s">
        <v>159</v>
      </c>
      <c r="E7" s="241" t="s">
        <v>93</v>
      </c>
    </row>
    <row r="8" spans="1:11" x14ac:dyDescent="0.3">
      <c r="A8" s="240"/>
      <c r="B8" s="238"/>
      <c r="C8" s="241"/>
      <c r="D8" s="238"/>
      <c r="E8" s="241"/>
    </row>
    <row r="9" spans="1:11" ht="15.6" x14ac:dyDescent="0.3">
      <c r="A9" s="193" t="s">
        <v>182</v>
      </c>
      <c r="B9" s="157">
        <v>107.23062</v>
      </c>
      <c r="C9" s="157">
        <v>355.48685</v>
      </c>
      <c r="D9" s="181">
        <v>142.60373999999999</v>
      </c>
      <c r="E9" s="194">
        <v>488.38671999999997</v>
      </c>
    </row>
    <row r="10" spans="1:11" ht="15.6" x14ac:dyDescent="0.3">
      <c r="A10" s="195" t="s">
        <v>183</v>
      </c>
      <c r="B10" s="157">
        <v>102</v>
      </c>
      <c r="C10" s="157">
        <v>195.19311999999999</v>
      </c>
      <c r="D10" s="183">
        <v>455.23671999999999</v>
      </c>
      <c r="E10" s="196">
        <v>718.46202000000005</v>
      </c>
    </row>
    <row r="11" spans="1:11" ht="15.6" x14ac:dyDescent="0.3">
      <c r="A11" s="195" t="s">
        <v>184</v>
      </c>
      <c r="B11" s="157">
        <v>500.459</v>
      </c>
      <c r="C11" s="157">
        <v>285.86743000000001</v>
      </c>
      <c r="D11" s="183">
        <v>750.80799999999999</v>
      </c>
      <c r="E11" s="196">
        <v>468.32146999999998</v>
      </c>
    </row>
    <row r="12" spans="1:11" ht="15.6" x14ac:dyDescent="0.3">
      <c r="A12" s="197" t="s">
        <v>185</v>
      </c>
      <c r="B12" s="157">
        <v>3.86619</v>
      </c>
      <c r="C12" s="157">
        <v>111.16824000000001</v>
      </c>
      <c r="D12" s="183">
        <v>53.679000000000002</v>
      </c>
      <c r="E12" s="196">
        <v>547.68689000000006</v>
      </c>
    </row>
    <row r="13" spans="1:11" ht="15.6" x14ac:dyDescent="0.3">
      <c r="A13" s="197" t="s">
        <v>186</v>
      </c>
      <c r="B13" s="157">
        <v>3.0626840000000004</v>
      </c>
      <c r="C13" s="157">
        <v>111.81675</v>
      </c>
      <c r="D13" s="183">
        <v>15.490525999999999</v>
      </c>
      <c r="E13" s="196">
        <v>568.85725000000002</v>
      </c>
    </row>
    <row r="14" spans="1:11" ht="15.6" x14ac:dyDescent="0.3">
      <c r="A14" s="197" t="s">
        <v>187</v>
      </c>
      <c r="B14" s="157">
        <v>102</v>
      </c>
      <c r="C14" s="157">
        <v>718.46202000000005</v>
      </c>
      <c r="D14" s="183">
        <v>455.23671999999999</v>
      </c>
      <c r="E14" s="196">
        <v>195.19311999999999</v>
      </c>
    </row>
    <row r="15" spans="1:11" ht="15.6" x14ac:dyDescent="0.3">
      <c r="A15" s="198" t="s">
        <v>188</v>
      </c>
      <c r="B15" s="157">
        <v>3.7699999999999996</v>
      </c>
      <c r="C15" s="157">
        <v>43.547750000000001</v>
      </c>
      <c r="D15" s="157">
        <v>5.7650000000000006</v>
      </c>
      <c r="E15" s="157">
        <v>85.018460000000005</v>
      </c>
    </row>
    <row r="16" spans="1:11" x14ac:dyDescent="0.3">
      <c r="A16" s="199" t="s">
        <v>189</v>
      </c>
      <c r="B16" s="140">
        <v>0.92832000000000003</v>
      </c>
      <c r="C16" s="140">
        <v>8.31</v>
      </c>
      <c r="D16" s="132">
        <v>1.7467300000000001</v>
      </c>
      <c r="E16" s="133">
        <v>12.71205</v>
      </c>
      <c r="I16" s="68"/>
      <c r="J16" s="68"/>
      <c r="K16" s="68"/>
    </row>
    <row r="17" spans="1:11" x14ac:dyDescent="0.3">
      <c r="A17" s="199" t="s">
        <v>190</v>
      </c>
      <c r="B17" s="140">
        <v>2.8416799999999998</v>
      </c>
      <c r="C17" s="140">
        <v>35.237749999999998</v>
      </c>
      <c r="D17" s="132">
        <v>4.0182700000000002</v>
      </c>
      <c r="E17" s="133">
        <v>72.30641</v>
      </c>
    </row>
    <row r="18" spans="1:11" ht="15.6" x14ac:dyDescent="0.3">
      <c r="A18" s="200" t="s">
        <v>191</v>
      </c>
      <c r="B18" s="157">
        <v>8.8546200000000006</v>
      </c>
      <c r="C18" s="157">
        <v>159.48350000000002</v>
      </c>
      <c r="D18" s="157">
        <v>15.198526000000001</v>
      </c>
      <c r="E18" s="157">
        <v>214.92663999999999</v>
      </c>
      <c r="I18" s="140"/>
      <c r="J18" s="140"/>
      <c r="K18" s="140"/>
    </row>
    <row r="19" spans="1:11" x14ac:dyDescent="0.3">
      <c r="A19" s="199" t="s">
        <v>192</v>
      </c>
      <c r="B19" s="140">
        <v>1.3891579999999999</v>
      </c>
      <c r="C19" s="140">
        <v>32.150880000000001</v>
      </c>
      <c r="D19" s="132">
        <v>8.463158</v>
      </c>
      <c r="E19" s="133">
        <v>104.9011</v>
      </c>
      <c r="I19" s="68"/>
      <c r="J19" s="68"/>
      <c r="K19" s="68"/>
    </row>
    <row r="20" spans="1:11" x14ac:dyDescent="0.3">
      <c r="A20" s="199" t="s">
        <v>193</v>
      </c>
      <c r="B20" s="140">
        <v>2.8248420000000003</v>
      </c>
      <c r="C20" s="140">
        <v>49.94755</v>
      </c>
      <c r="D20" s="132">
        <v>3.6473679999999997</v>
      </c>
      <c r="E20" s="133">
        <v>44.53933</v>
      </c>
    </row>
    <row r="21" spans="1:11" x14ac:dyDescent="0.3">
      <c r="A21" s="199" t="s">
        <v>194</v>
      </c>
      <c r="B21" s="140">
        <v>0</v>
      </c>
      <c r="C21" s="140">
        <v>0</v>
      </c>
      <c r="D21" s="132">
        <v>0</v>
      </c>
      <c r="E21" s="133">
        <v>0</v>
      </c>
      <c r="I21" s="68"/>
      <c r="K21" s="68"/>
    </row>
    <row r="22" spans="1:11" x14ac:dyDescent="0.3">
      <c r="A22" s="160" t="s">
        <v>195</v>
      </c>
      <c r="B22" s="140">
        <v>4.6406200000000002</v>
      </c>
      <c r="C22" s="140">
        <v>77.385070000000013</v>
      </c>
      <c r="D22" s="132">
        <v>3.0880000000000001</v>
      </c>
      <c r="E22" s="133">
        <v>65.48621</v>
      </c>
      <c r="F22" s="138"/>
    </row>
    <row r="23" spans="1:11" x14ac:dyDescent="0.3">
      <c r="A23" s="199" t="s">
        <v>196</v>
      </c>
      <c r="B23" s="140">
        <v>0</v>
      </c>
      <c r="C23" s="140">
        <v>0</v>
      </c>
      <c r="D23" s="132">
        <v>0</v>
      </c>
      <c r="E23" s="133">
        <v>0</v>
      </c>
      <c r="I23" s="68"/>
      <c r="J23" s="68"/>
      <c r="K23" s="68"/>
    </row>
    <row r="24" spans="1:11" x14ac:dyDescent="0.3">
      <c r="A24" s="199" t="s">
        <v>197</v>
      </c>
      <c r="B24" s="132">
        <v>0</v>
      </c>
      <c r="C24" s="134">
        <v>0</v>
      </c>
      <c r="D24" s="132">
        <v>0</v>
      </c>
      <c r="E24" s="133">
        <v>0</v>
      </c>
    </row>
    <row r="25" spans="1:11" ht="15.6" x14ac:dyDescent="0.3">
      <c r="A25" s="201" t="s">
        <v>198</v>
      </c>
      <c r="B25" s="157">
        <v>539.57600000000002</v>
      </c>
      <c r="C25" s="157">
        <v>569.18038000000001</v>
      </c>
      <c r="D25" s="183">
        <v>741.28300000000002</v>
      </c>
      <c r="E25" s="196">
        <v>856.99212999999997</v>
      </c>
    </row>
    <row r="26" spans="1:11" ht="15.6" x14ac:dyDescent="0.3">
      <c r="A26" s="201" t="s">
        <v>199</v>
      </c>
      <c r="B26" s="157">
        <v>198.029</v>
      </c>
      <c r="C26" s="157">
        <v>560.54402000000005</v>
      </c>
      <c r="D26" s="183">
        <v>93.79</v>
      </c>
      <c r="E26" s="196">
        <v>244.68078</v>
      </c>
    </row>
    <row r="27" spans="1:11" ht="15.6" x14ac:dyDescent="0.3">
      <c r="A27" s="201" t="s">
        <v>200</v>
      </c>
      <c r="B27" s="157">
        <v>89.982780000000005</v>
      </c>
      <c r="C27" s="157">
        <v>1026.0060000000001</v>
      </c>
      <c r="D27" s="183">
        <v>94.412890000000004</v>
      </c>
      <c r="E27" s="196">
        <v>304.01596999999998</v>
      </c>
    </row>
    <row r="28" spans="1:11" ht="15.6" x14ac:dyDescent="0.3">
      <c r="A28" s="201" t="s">
        <v>201</v>
      </c>
      <c r="B28" s="157">
        <v>107.44499999999999</v>
      </c>
      <c r="C28" s="157">
        <v>264.44864000000001</v>
      </c>
      <c r="D28" s="183">
        <v>151.00399999999999</v>
      </c>
      <c r="E28" s="196">
        <v>373.56943999999999</v>
      </c>
    </row>
    <row r="29" spans="1:11" ht="15.6" x14ac:dyDescent="0.3">
      <c r="A29" s="201" t="s">
        <v>202</v>
      </c>
      <c r="B29" s="157"/>
      <c r="C29" s="157">
        <v>1366.0301999999938</v>
      </c>
      <c r="D29" s="183"/>
      <c r="E29" s="202">
        <v>1814.2810290000016</v>
      </c>
    </row>
    <row r="30" spans="1:11" ht="15.6" x14ac:dyDescent="0.3">
      <c r="A30" s="203" t="s">
        <v>175</v>
      </c>
      <c r="B30" s="192"/>
      <c r="C30" s="204">
        <v>5767.234899999994</v>
      </c>
      <c r="D30" s="192"/>
      <c r="E30" s="204">
        <v>6880.3919190000015</v>
      </c>
      <c r="F30" s="138"/>
    </row>
    <row r="32" spans="1:11" x14ac:dyDescent="0.3">
      <c r="C32" s="68"/>
    </row>
    <row r="33" spans="3:3" x14ac:dyDescent="0.3">
      <c r="C33" s="68"/>
    </row>
  </sheetData>
  <mergeCells count="11">
    <mergeCell ref="A7:A8"/>
    <mergeCell ref="B7:B8"/>
    <mergeCell ref="C7:C8"/>
    <mergeCell ref="D7:D8"/>
    <mergeCell ref="E7:E8"/>
    <mergeCell ref="A1:E1"/>
    <mergeCell ref="A2:E2"/>
    <mergeCell ref="A3:E3"/>
    <mergeCell ref="A5:E5"/>
    <mergeCell ref="B6:C6"/>
    <mergeCell ref="D6:E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694B4-D034-40B7-B75C-5BA9D1F36F90}">
  <dimension ref="A1:O33"/>
  <sheetViews>
    <sheetView zoomScaleNormal="100" workbookViewId="0">
      <selection activeCell="C14" sqref="C14"/>
    </sheetView>
  </sheetViews>
  <sheetFormatPr defaultRowHeight="14.4" x14ac:dyDescent="0.3"/>
  <cols>
    <col min="1" max="1" width="44.6640625" customWidth="1"/>
    <col min="2" max="2" width="10.5546875" bestFit="1" customWidth="1"/>
    <col min="3" max="3" width="11.33203125" bestFit="1" customWidth="1"/>
    <col min="4" max="4" width="10.5546875" bestFit="1" customWidth="1"/>
    <col min="5" max="5" width="11.33203125" bestFit="1" customWidth="1"/>
    <col min="6" max="6" width="9.5546875" bestFit="1" customWidth="1"/>
    <col min="7" max="7" width="11.33203125" bestFit="1" customWidth="1"/>
    <col min="8" max="8" width="14" bestFit="1" customWidth="1"/>
    <col min="9" max="9" width="13.33203125" bestFit="1" customWidth="1"/>
    <col min="10" max="10" width="14" bestFit="1" customWidth="1"/>
    <col min="11" max="11" width="11.5546875" bestFit="1" customWidth="1"/>
    <col min="13" max="14" width="13.33203125" bestFit="1" customWidth="1"/>
    <col min="15" max="15" width="11.5546875" bestFit="1" customWidth="1"/>
  </cols>
  <sheetData>
    <row r="1" spans="1:11" x14ac:dyDescent="0.3">
      <c r="A1" s="220" t="s">
        <v>146</v>
      </c>
      <c r="B1" s="220"/>
      <c r="C1" s="220"/>
      <c r="D1" s="220"/>
      <c r="E1" s="220"/>
    </row>
    <row r="2" spans="1:11" x14ac:dyDescent="0.3">
      <c r="A2" s="220" t="s">
        <v>127</v>
      </c>
      <c r="B2" s="220"/>
      <c r="C2" s="220"/>
      <c r="D2" s="220"/>
      <c r="E2" s="220"/>
    </row>
    <row r="3" spans="1:11" x14ac:dyDescent="0.3">
      <c r="A3" s="220" t="s">
        <v>203</v>
      </c>
      <c r="B3" s="220"/>
      <c r="C3" s="220"/>
      <c r="D3" s="220"/>
      <c r="E3" s="220"/>
    </row>
    <row r="5" spans="1:11" x14ac:dyDescent="0.3">
      <c r="A5" s="226" t="s">
        <v>155</v>
      </c>
      <c r="B5" s="232"/>
      <c r="C5" s="232"/>
      <c r="D5" s="232"/>
      <c r="E5" s="227"/>
    </row>
    <row r="6" spans="1:11" x14ac:dyDescent="0.3">
      <c r="A6" s="192"/>
      <c r="B6" s="226">
        <v>2024</v>
      </c>
      <c r="C6" s="227"/>
      <c r="D6" s="226">
        <v>2023</v>
      </c>
      <c r="E6" s="227"/>
    </row>
    <row r="7" spans="1:11" x14ac:dyDescent="0.3">
      <c r="A7" s="239" t="s">
        <v>91</v>
      </c>
      <c r="B7" s="238" t="s">
        <v>159</v>
      </c>
      <c r="C7" s="241" t="s">
        <v>93</v>
      </c>
      <c r="D7" s="238" t="s">
        <v>159</v>
      </c>
      <c r="E7" s="241" t="s">
        <v>93</v>
      </c>
    </row>
    <row r="8" spans="1:11" x14ac:dyDescent="0.3">
      <c r="A8" s="240"/>
      <c r="B8" s="238"/>
      <c r="C8" s="241"/>
      <c r="D8" s="238"/>
      <c r="E8" s="241"/>
    </row>
    <row r="9" spans="1:11" ht="15.6" x14ac:dyDescent="0.3">
      <c r="A9" s="193" t="s">
        <v>182</v>
      </c>
      <c r="B9" s="157">
        <v>1508.3916299999999</v>
      </c>
      <c r="C9" s="157">
        <v>5441.1183200000005</v>
      </c>
      <c r="D9" s="181">
        <v>1386.8413899999998</v>
      </c>
      <c r="E9" s="194">
        <v>4747.0060800000001</v>
      </c>
    </row>
    <row r="10" spans="1:11" ht="15.6" x14ac:dyDescent="0.3">
      <c r="A10" s="195" t="s">
        <v>183</v>
      </c>
      <c r="B10" s="157">
        <v>2249.5</v>
      </c>
      <c r="C10" s="157">
        <v>3939.30341</v>
      </c>
      <c r="D10" s="183">
        <v>4397.0585999999994</v>
      </c>
      <c r="E10" s="196">
        <v>5490.1323200000006</v>
      </c>
    </row>
    <row r="11" spans="1:11" ht="15.6" x14ac:dyDescent="0.3">
      <c r="A11" s="195" t="s">
        <v>184</v>
      </c>
      <c r="B11" s="157">
        <v>3686.0390000000002</v>
      </c>
      <c r="C11" s="157">
        <v>2128.5954400000001</v>
      </c>
      <c r="D11" s="183">
        <v>3699.357</v>
      </c>
      <c r="E11" s="196">
        <v>2297.5345600000001</v>
      </c>
    </row>
    <row r="12" spans="1:11" ht="15.6" x14ac:dyDescent="0.3">
      <c r="A12" s="197" t="s">
        <v>185</v>
      </c>
      <c r="B12" s="205">
        <v>96.086619999999996</v>
      </c>
      <c r="C12" s="157">
        <v>1122.02523</v>
      </c>
      <c r="D12" s="206">
        <v>121.35296000000001</v>
      </c>
      <c r="E12" s="196">
        <v>1299.47389</v>
      </c>
    </row>
    <row r="13" spans="1:11" ht="15.6" x14ac:dyDescent="0.3">
      <c r="A13" s="197" t="s">
        <v>186</v>
      </c>
      <c r="B13" s="157">
        <v>33.452683999999998</v>
      </c>
      <c r="C13" s="157">
        <v>1151.69372</v>
      </c>
      <c r="D13" s="183">
        <v>41.045760000000001</v>
      </c>
      <c r="E13" s="196">
        <v>1573.0177800000001</v>
      </c>
    </row>
    <row r="14" spans="1:11" ht="15.6" x14ac:dyDescent="0.3">
      <c r="A14" s="197" t="s">
        <v>187</v>
      </c>
      <c r="B14" s="157">
        <v>1779.55</v>
      </c>
      <c r="C14" s="157">
        <v>2402.1285499999999</v>
      </c>
      <c r="D14" s="183">
        <v>1320.78</v>
      </c>
      <c r="E14" s="196">
        <v>1639.3752199999999</v>
      </c>
    </row>
    <row r="15" spans="1:11" ht="15.6" x14ac:dyDescent="0.3">
      <c r="A15" s="198" t="s">
        <v>188</v>
      </c>
      <c r="B15" s="157">
        <v>45.066200000000002</v>
      </c>
      <c r="C15" s="157">
        <v>431.51256000000001</v>
      </c>
      <c r="D15" s="157">
        <v>56.519550000000002</v>
      </c>
      <c r="E15" s="157">
        <v>636.82244999999989</v>
      </c>
    </row>
    <row r="16" spans="1:11" x14ac:dyDescent="0.3">
      <c r="A16" s="199" t="s">
        <v>189</v>
      </c>
      <c r="B16" s="140">
        <v>12.754430000000001</v>
      </c>
      <c r="C16" s="140">
        <v>90.146280000000004</v>
      </c>
      <c r="D16" s="132">
        <v>17.827080000000002</v>
      </c>
      <c r="E16" s="133">
        <v>123.51010000000001</v>
      </c>
      <c r="I16" s="68"/>
      <c r="J16" s="68"/>
      <c r="K16" s="68"/>
    </row>
    <row r="17" spans="1:15" x14ac:dyDescent="0.3">
      <c r="A17" s="199" t="s">
        <v>190</v>
      </c>
      <c r="B17" s="140">
        <v>32.311770000000003</v>
      </c>
      <c r="C17" s="140">
        <v>341.36628000000002</v>
      </c>
      <c r="D17" s="132">
        <v>38.69247</v>
      </c>
      <c r="E17" s="133">
        <v>513.31234999999992</v>
      </c>
    </row>
    <row r="18" spans="1:15" ht="15.6" x14ac:dyDescent="0.3">
      <c r="A18" s="200" t="s">
        <v>191</v>
      </c>
      <c r="B18" s="157">
        <v>1705.985083</v>
      </c>
      <c r="C18" s="157">
        <v>3407.1382199999998</v>
      </c>
      <c r="D18" s="157">
        <v>864.01930199999993</v>
      </c>
      <c r="E18" s="157">
        <v>4043.6374400000004</v>
      </c>
      <c r="I18" s="68"/>
      <c r="K18" s="68"/>
    </row>
    <row r="19" spans="1:15" x14ac:dyDescent="0.3">
      <c r="A19" s="199" t="s">
        <v>192</v>
      </c>
      <c r="B19" s="15">
        <v>52.025211000000006</v>
      </c>
      <c r="C19" s="15">
        <v>682.87013999999999</v>
      </c>
      <c r="D19" s="136">
        <v>35.687309999999997</v>
      </c>
      <c r="E19" s="137">
        <v>466.10390999999998</v>
      </c>
      <c r="I19" s="68"/>
      <c r="J19" s="68"/>
      <c r="K19" s="68"/>
    </row>
    <row r="20" spans="1:15" x14ac:dyDescent="0.3">
      <c r="A20" s="199" t="s">
        <v>193</v>
      </c>
      <c r="B20" s="140">
        <v>15.740632</v>
      </c>
      <c r="C20" s="140">
        <v>206.91398999999998</v>
      </c>
      <c r="D20" s="132">
        <v>21.505392000000001</v>
      </c>
      <c r="E20" s="133">
        <v>246.12572</v>
      </c>
    </row>
    <row r="21" spans="1:15" x14ac:dyDescent="0.3">
      <c r="A21" s="199" t="s">
        <v>194</v>
      </c>
      <c r="B21" s="140">
        <v>1490.32312</v>
      </c>
      <c r="C21" s="140">
        <v>641.00009999999997</v>
      </c>
      <c r="D21" s="132">
        <v>456.23680000000002</v>
      </c>
      <c r="E21" s="133">
        <v>252.85933</v>
      </c>
      <c r="I21" s="68"/>
      <c r="K21" s="68"/>
    </row>
    <row r="22" spans="1:15" x14ac:dyDescent="0.3">
      <c r="A22" s="160" t="s">
        <v>195</v>
      </c>
      <c r="B22" s="140">
        <v>138.14612</v>
      </c>
      <c r="C22" s="140">
        <v>1298.9042899999999</v>
      </c>
      <c r="D22" s="132">
        <v>198.02250000000001</v>
      </c>
      <c r="E22" s="133">
        <v>2785.7067400000001</v>
      </c>
      <c r="I22" s="68"/>
      <c r="J22" s="68"/>
      <c r="K22" s="68"/>
    </row>
    <row r="23" spans="1:15" x14ac:dyDescent="0.3">
      <c r="A23" s="199" t="s">
        <v>196</v>
      </c>
      <c r="B23" s="140">
        <v>9.75</v>
      </c>
      <c r="C23" s="140">
        <v>577.44970000000001</v>
      </c>
      <c r="D23" s="132">
        <v>2.298</v>
      </c>
      <c r="E23" s="133">
        <v>117.1691</v>
      </c>
    </row>
    <row r="24" spans="1:15" x14ac:dyDescent="0.3">
      <c r="A24" s="199" t="s">
        <v>197</v>
      </c>
      <c r="B24" s="134">
        <v>0</v>
      </c>
      <c r="C24" s="134">
        <v>0</v>
      </c>
      <c r="D24" s="132">
        <v>150.26929999999999</v>
      </c>
      <c r="E24" s="133">
        <v>175.67264</v>
      </c>
    </row>
    <row r="25" spans="1:15" ht="15.6" x14ac:dyDescent="0.3">
      <c r="A25" s="201" t="s">
        <v>198</v>
      </c>
      <c r="B25" s="157">
        <v>5087.4846699999998</v>
      </c>
      <c r="C25" s="157">
        <v>5292.9894100000001</v>
      </c>
      <c r="D25" s="183">
        <v>3429.3930800000003</v>
      </c>
      <c r="E25" s="196">
        <v>3872.4572799999996</v>
      </c>
    </row>
    <row r="26" spans="1:15" ht="15.6" x14ac:dyDescent="0.3">
      <c r="A26" s="201" t="s">
        <v>199</v>
      </c>
      <c r="B26" s="157">
        <v>2530.1660000000002</v>
      </c>
      <c r="C26" s="157">
        <v>7155.4237599999997</v>
      </c>
      <c r="D26" s="183">
        <v>1836.403</v>
      </c>
      <c r="E26" s="196">
        <v>4867.9992029999994</v>
      </c>
    </row>
    <row r="27" spans="1:15" ht="15.6" x14ac:dyDescent="0.3">
      <c r="A27" s="201" t="s">
        <v>200</v>
      </c>
      <c r="B27" s="157">
        <v>1134.7562700000001</v>
      </c>
      <c r="C27" s="157">
        <v>4960.8519699999997</v>
      </c>
      <c r="D27" s="183">
        <v>1481.5643600000001</v>
      </c>
      <c r="E27" s="196">
        <v>3358.43795</v>
      </c>
    </row>
    <row r="28" spans="1:15" ht="15.6" x14ac:dyDescent="0.3">
      <c r="A28" s="201" t="s">
        <v>201</v>
      </c>
      <c r="B28" s="157">
        <v>1021.196</v>
      </c>
      <c r="C28" s="157">
        <v>2501.81475</v>
      </c>
      <c r="D28" s="183">
        <v>1103.4090000000001</v>
      </c>
      <c r="E28" s="196">
        <v>2671.8084399999998</v>
      </c>
      <c r="M28" s="140"/>
      <c r="N28" s="140"/>
      <c r="O28" s="140"/>
    </row>
    <row r="29" spans="1:15" ht="15.6" x14ac:dyDescent="0.3">
      <c r="A29" s="207" t="s">
        <v>202</v>
      </c>
      <c r="B29" s="208"/>
      <c r="C29" s="164">
        <v>13996.449809999991</v>
      </c>
      <c r="D29" s="208">
        <v>0</v>
      </c>
      <c r="E29" s="202">
        <v>11471.870579999988</v>
      </c>
      <c r="M29" s="140"/>
      <c r="N29" s="140"/>
      <c r="O29" s="140"/>
    </row>
    <row r="30" spans="1:15" ht="15.6" x14ac:dyDescent="0.3">
      <c r="A30" s="203" t="s">
        <v>175</v>
      </c>
      <c r="B30" s="209"/>
      <c r="C30" s="139">
        <v>53931.045149999991</v>
      </c>
      <c r="D30" s="209"/>
      <c r="E30" s="210">
        <v>47969.573192999989</v>
      </c>
      <c r="M30" s="140"/>
      <c r="N30" s="140"/>
      <c r="O30" s="140"/>
    </row>
    <row r="33" ht="15.75" customHeight="1" x14ac:dyDescent="0.3"/>
  </sheetData>
  <mergeCells count="11">
    <mergeCell ref="A7:A8"/>
    <mergeCell ref="B7:B8"/>
    <mergeCell ref="C7:C8"/>
    <mergeCell ref="D7:D8"/>
    <mergeCell ref="E7:E8"/>
    <mergeCell ref="A1:E1"/>
    <mergeCell ref="A2:E2"/>
    <mergeCell ref="A3:E3"/>
    <mergeCell ref="A5:E5"/>
    <mergeCell ref="B6:C6"/>
    <mergeCell ref="D6:E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8"/>
  <sheetViews>
    <sheetView zoomScaleNormal="100" workbookViewId="0">
      <selection activeCell="D12" sqref="D12"/>
    </sheetView>
  </sheetViews>
  <sheetFormatPr defaultRowHeight="14.4" x14ac:dyDescent="0.3"/>
  <cols>
    <col min="1" max="1" width="26.88671875" customWidth="1"/>
    <col min="2" max="2" width="13.33203125" bestFit="1" customWidth="1"/>
    <col min="3" max="3" width="9.5546875" bestFit="1" customWidth="1"/>
    <col min="4" max="4" width="12.109375" bestFit="1" customWidth="1"/>
    <col min="5" max="5" width="8.5546875" bestFit="1" customWidth="1"/>
    <col min="6" max="6" width="10.5546875" bestFit="1" customWidth="1"/>
    <col min="7" max="7" width="8.5546875" bestFit="1" customWidth="1"/>
    <col min="8" max="8" width="12.109375" bestFit="1" customWidth="1"/>
    <col min="9" max="9" width="10" bestFit="1" customWidth="1"/>
  </cols>
  <sheetData>
    <row r="1" spans="1:9" x14ac:dyDescent="0.3">
      <c r="A1" s="220" t="s">
        <v>107</v>
      </c>
      <c r="B1" s="220"/>
      <c r="C1" s="220"/>
      <c r="D1" s="220"/>
      <c r="E1" s="220"/>
      <c r="F1" s="220"/>
      <c r="G1" s="220"/>
      <c r="H1" s="220"/>
      <c r="I1" s="220"/>
    </row>
    <row r="2" spans="1:9" x14ac:dyDescent="0.3">
      <c r="A2" s="220" t="s">
        <v>115</v>
      </c>
      <c r="B2" s="220"/>
      <c r="C2" s="220"/>
      <c r="D2" s="220"/>
      <c r="E2" s="220"/>
      <c r="F2" s="220"/>
      <c r="G2" s="220"/>
      <c r="H2" s="220"/>
      <c r="I2" s="220"/>
    </row>
    <row r="3" spans="1:9" x14ac:dyDescent="0.3">
      <c r="A3" s="220" t="s">
        <v>157</v>
      </c>
      <c r="B3" s="220"/>
      <c r="C3" s="220"/>
      <c r="D3" s="220"/>
      <c r="E3" s="220"/>
      <c r="F3" s="220"/>
      <c r="G3" s="220"/>
      <c r="H3" s="220"/>
      <c r="I3" s="220"/>
    </row>
    <row r="4" spans="1:9" x14ac:dyDescent="0.3">
      <c r="A4" s="6"/>
      <c r="B4" s="6"/>
      <c r="C4" s="6"/>
      <c r="D4" s="6"/>
      <c r="E4" s="6"/>
      <c r="F4" s="6"/>
      <c r="G4" s="6"/>
      <c r="H4" s="6"/>
      <c r="I4" s="12" t="s">
        <v>142</v>
      </c>
    </row>
    <row r="5" spans="1:9" x14ac:dyDescent="0.3">
      <c r="A5" s="236" t="s">
        <v>29</v>
      </c>
      <c r="B5" s="222" t="s">
        <v>62</v>
      </c>
      <c r="C5" s="223"/>
      <c r="D5" s="226" t="s">
        <v>61</v>
      </c>
      <c r="E5" s="232"/>
      <c r="F5" s="232"/>
      <c r="G5" s="232"/>
      <c r="H5" s="232"/>
      <c r="I5" s="227"/>
    </row>
    <row r="6" spans="1:9" x14ac:dyDescent="0.3">
      <c r="A6" s="237"/>
      <c r="B6" s="224"/>
      <c r="C6" s="225"/>
      <c r="D6" s="228" t="s">
        <v>16</v>
      </c>
      <c r="E6" s="233"/>
      <c r="F6" s="228" t="s">
        <v>17</v>
      </c>
      <c r="G6" s="233"/>
      <c r="H6" s="228" t="s">
        <v>18</v>
      </c>
      <c r="I6" s="233"/>
    </row>
    <row r="7" spans="1:9" x14ac:dyDescent="0.3">
      <c r="A7" s="17"/>
      <c r="B7" s="97">
        <v>45474</v>
      </c>
      <c r="C7" s="98">
        <v>45108</v>
      </c>
      <c r="D7" s="97">
        <v>45474</v>
      </c>
      <c r="E7" s="98">
        <v>45108</v>
      </c>
      <c r="F7" s="97">
        <v>45474</v>
      </c>
      <c r="G7" s="98">
        <v>45108</v>
      </c>
      <c r="H7" s="97">
        <v>45474</v>
      </c>
      <c r="I7" s="98">
        <v>45108</v>
      </c>
    </row>
    <row r="8" spans="1:9" x14ac:dyDescent="0.3">
      <c r="A8" s="218" t="s">
        <v>118</v>
      </c>
      <c r="B8" s="40">
        <v>612.99977000000001</v>
      </c>
      <c r="C8" s="39">
        <v>1229.3624199999999</v>
      </c>
      <c r="D8" s="40">
        <v>0</v>
      </c>
      <c r="E8" s="39">
        <v>0</v>
      </c>
      <c r="F8" s="40">
        <v>0</v>
      </c>
      <c r="G8" s="39">
        <v>0</v>
      </c>
      <c r="H8" s="40">
        <v>0</v>
      </c>
      <c r="I8" s="39">
        <v>0</v>
      </c>
    </row>
    <row r="9" spans="1:9" x14ac:dyDescent="0.3">
      <c r="A9" s="218" t="s">
        <v>119</v>
      </c>
      <c r="B9" s="40">
        <v>630.18659000000002</v>
      </c>
      <c r="C9" s="39">
        <v>973.32778000000008</v>
      </c>
      <c r="D9" s="40">
        <v>0</v>
      </c>
      <c r="E9" s="39">
        <v>0</v>
      </c>
      <c r="F9" s="40">
        <v>0</v>
      </c>
      <c r="G9" s="39">
        <v>0</v>
      </c>
      <c r="H9" s="40">
        <v>0</v>
      </c>
      <c r="I9" s="39">
        <v>0</v>
      </c>
    </row>
    <row r="10" spans="1:9" x14ac:dyDescent="0.3">
      <c r="A10" s="218" t="s">
        <v>120</v>
      </c>
      <c r="B10" s="40">
        <v>774.06995999999992</v>
      </c>
      <c r="C10" s="39">
        <v>3895.7347</v>
      </c>
      <c r="D10" s="40">
        <v>0</v>
      </c>
      <c r="E10" s="39">
        <v>0</v>
      </c>
      <c r="F10" s="40">
        <v>6.3036000000000003</v>
      </c>
      <c r="G10" s="39">
        <v>0</v>
      </c>
      <c r="H10" s="40">
        <v>6.3036000000000003</v>
      </c>
      <c r="I10" s="39">
        <v>0</v>
      </c>
    </row>
    <row r="11" spans="1:9" x14ac:dyDescent="0.3">
      <c r="A11" s="218" t="s">
        <v>121</v>
      </c>
      <c r="B11" s="40">
        <v>662.73734000000002</v>
      </c>
      <c r="C11" s="39">
        <v>1287.11708</v>
      </c>
      <c r="D11" s="40">
        <v>0</v>
      </c>
      <c r="E11" s="39">
        <v>0</v>
      </c>
      <c r="F11" s="40">
        <v>0</v>
      </c>
      <c r="G11" s="39">
        <v>0</v>
      </c>
      <c r="H11" s="40">
        <v>0</v>
      </c>
      <c r="I11" s="39">
        <v>0</v>
      </c>
    </row>
    <row r="12" spans="1:9" x14ac:dyDescent="0.3">
      <c r="A12" s="218" t="s">
        <v>100</v>
      </c>
      <c r="B12" s="40">
        <v>1655.80654</v>
      </c>
      <c r="C12" s="39">
        <v>938.89652999999998</v>
      </c>
      <c r="D12" s="40">
        <v>551.23800000000006</v>
      </c>
      <c r="E12" s="39">
        <v>519.54499999999996</v>
      </c>
      <c r="F12" s="40">
        <v>7.465999999999999E-2</v>
      </c>
      <c r="G12" s="39">
        <v>0</v>
      </c>
      <c r="H12" s="40">
        <v>551.31266000000005</v>
      </c>
      <c r="I12" s="39">
        <v>519.54499999999996</v>
      </c>
    </row>
    <row r="13" spans="1:9" x14ac:dyDescent="0.3">
      <c r="A13" s="218" t="s">
        <v>204</v>
      </c>
      <c r="B13" s="40">
        <v>2844.1702099999998</v>
      </c>
      <c r="C13" s="39">
        <v>524.39797999999996</v>
      </c>
      <c r="D13" s="40">
        <v>0</v>
      </c>
      <c r="E13" s="39">
        <v>0</v>
      </c>
      <c r="F13" s="40">
        <v>4.2021499999999996</v>
      </c>
      <c r="G13" s="39">
        <v>0</v>
      </c>
      <c r="H13" s="40">
        <v>4.2021499999999996</v>
      </c>
      <c r="I13" s="39">
        <v>0</v>
      </c>
    </row>
    <row r="14" spans="1:9" x14ac:dyDescent="0.3">
      <c r="A14" s="218" t="s">
        <v>94</v>
      </c>
      <c r="B14" s="40">
        <v>22681.275379999999</v>
      </c>
      <c r="C14" s="39">
        <v>19036.863100000002</v>
      </c>
      <c r="D14" s="40">
        <v>1379.21406</v>
      </c>
      <c r="E14" s="39">
        <v>2158.1771899999999</v>
      </c>
      <c r="F14" s="40">
        <v>237.50699</v>
      </c>
      <c r="G14" s="39">
        <v>839.09190999999998</v>
      </c>
      <c r="H14" s="40">
        <v>1616.7210500000001</v>
      </c>
      <c r="I14" s="39">
        <v>2997.2691</v>
      </c>
    </row>
    <row r="15" spans="1:9" x14ac:dyDescent="0.3">
      <c r="A15" s="218" t="s">
        <v>96</v>
      </c>
      <c r="B15" s="40">
        <v>1394.7459199999998</v>
      </c>
      <c r="C15" s="39">
        <v>1772.1721599999998</v>
      </c>
      <c r="D15" s="40">
        <v>0</v>
      </c>
      <c r="E15" s="39">
        <v>10.641950000000001</v>
      </c>
      <c r="F15" s="40">
        <v>2269.6875</v>
      </c>
      <c r="G15" s="39">
        <v>2358.7096900000001</v>
      </c>
      <c r="H15" s="40">
        <v>2269.6875</v>
      </c>
      <c r="I15" s="39">
        <v>2369.3516400000003</v>
      </c>
    </row>
    <row r="16" spans="1:9" x14ac:dyDescent="0.3">
      <c r="A16" s="218" t="s">
        <v>95</v>
      </c>
      <c r="B16" s="40">
        <v>3261.3371000000002</v>
      </c>
      <c r="C16" s="39">
        <v>2963.05125</v>
      </c>
      <c r="D16" s="40">
        <v>71.322179999999989</v>
      </c>
      <c r="E16" s="39">
        <v>0</v>
      </c>
      <c r="F16" s="40">
        <v>0</v>
      </c>
      <c r="G16" s="39">
        <v>0</v>
      </c>
      <c r="H16" s="40">
        <v>71.322179999999989</v>
      </c>
      <c r="I16" s="39">
        <v>0</v>
      </c>
    </row>
    <row r="17" spans="1:9" x14ac:dyDescent="0.3">
      <c r="A17" s="218" t="s">
        <v>97</v>
      </c>
      <c r="B17" s="40">
        <v>1728.9016000000001</v>
      </c>
      <c r="C17" s="39">
        <v>963.39622999999995</v>
      </c>
      <c r="D17" s="40">
        <v>130.73400000000001</v>
      </c>
      <c r="E17" s="39">
        <v>130.73400000000001</v>
      </c>
      <c r="F17" s="40">
        <v>0</v>
      </c>
      <c r="G17" s="39">
        <v>0</v>
      </c>
      <c r="H17" s="40">
        <v>130.73400000000001</v>
      </c>
      <c r="I17" s="39">
        <v>130.73400000000001</v>
      </c>
    </row>
    <row r="18" spans="1:9" x14ac:dyDescent="0.3">
      <c r="A18" s="218" t="s">
        <v>122</v>
      </c>
      <c r="B18" s="40">
        <v>1514.87183</v>
      </c>
      <c r="C18" s="39">
        <v>1191.3822</v>
      </c>
      <c r="D18" s="40">
        <v>0</v>
      </c>
      <c r="E18" s="39">
        <v>0</v>
      </c>
      <c r="F18" s="40">
        <v>0</v>
      </c>
      <c r="G18" s="39">
        <v>60.997720000000001</v>
      </c>
      <c r="H18" s="40">
        <v>0</v>
      </c>
      <c r="I18" s="39">
        <v>60.997720000000001</v>
      </c>
    </row>
    <row r="19" spans="1:9" x14ac:dyDescent="0.3">
      <c r="A19" s="218" t="s">
        <v>205</v>
      </c>
      <c r="B19" s="40">
        <v>2092.7193400000001</v>
      </c>
      <c r="C19" s="39">
        <v>0</v>
      </c>
      <c r="D19" s="40">
        <v>0</v>
      </c>
      <c r="E19" s="39">
        <v>0</v>
      </c>
      <c r="F19" s="40">
        <v>3.7626399999999998</v>
      </c>
      <c r="G19" s="39">
        <v>0</v>
      </c>
      <c r="H19" s="40">
        <v>3.7626399999999998</v>
      </c>
      <c r="I19" s="39">
        <v>0</v>
      </c>
    </row>
    <row r="20" spans="1:9" x14ac:dyDescent="0.3">
      <c r="A20" s="218" t="s">
        <v>206</v>
      </c>
      <c r="B20" s="40">
        <v>444.14666999999997</v>
      </c>
      <c r="C20" s="39">
        <v>271.30326000000002</v>
      </c>
      <c r="D20" s="40">
        <v>0</v>
      </c>
      <c r="E20" s="39">
        <v>0</v>
      </c>
      <c r="F20" s="40">
        <v>0</v>
      </c>
      <c r="G20" s="39">
        <v>0</v>
      </c>
      <c r="H20" s="40">
        <v>0</v>
      </c>
      <c r="I20" s="39">
        <v>0</v>
      </c>
    </row>
    <row r="21" spans="1:9" x14ac:dyDescent="0.3">
      <c r="A21" s="218" t="s">
        <v>98</v>
      </c>
      <c r="B21" s="40">
        <v>1864.0175800000002</v>
      </c>
      <c r="C21" s="39">
        <v>1117.7072700000001</v>
      </c>
      <c r="D21" s="40">
        <v>100.69847</v>
      </c>
      <c r="E21" s="39">
        <v>0</v>
      </c>
      <c r="F21" s="40">
        <v>0</v>
      </c>
      <c r="G21" s="39">
        <v>66.350560000000002</v>
      </c>
      <c r="H21" s="40">
        <v>100.69847</v>
      </c>
      <c r="I21" s="39">
        <v>66.350560000000002</v>
      </c>
    </row>
    <row r="22" spans="1:9" x14ac:dyDescent="0.3">
      <c r="A22" s="218" t="s">
        <v>207</v>
      </c>
      <c r="B22" s="40">
        <v>330.29095000000001</v>
      </c>
      <c r="C22" s="39">
        <v>0</v>
      </c>
      <c r="D22" s="40">
        <v>0</v>
      </c>
      <c r="E22" s="39">
        <v>0</v>
      </c>
      <c r="F22" s="40">
        <v>0</v>
      </c>
      <c r="G22" s="39">
        <v>0</v>
      </c>
      <c r="H22" s="40">
        <v>0</v>
      </c>
      <c r="I22" s="39">
        <v>0</v>
      </c>
    </row>
    <row r="23" spans="1:9" x14ac:dyDescent="0.3">
      <c r="A23" s="218" t="s">
        <v>99</v>
      </c>
      <c r="B23" s="40">
        <v>2155.2398700000003</v>
      </c>
      <c r="C23" s="39">
        <v>2612.6182100000001</v>
      </c>
      <c r="D23" s="40">
        <v>20.474919999999997</v>
      </c>
      <c r="E23" s="39">
        <v>17.855880000000003</v>
      </c>
      <c r="F23" s="40">
        <v>0</v>
      </c>
      <c r="G23" s="39">
        <v>0</v>
      </c>
      <c r="H23" s="40">
        <v>20.474919999999997</v>
      </c>
      <c r="I23" s="39">
        <v>17.855880000000003</v>
      </c>
    </row>
    <row r="24" spans="1:9" x14ac:dyDescent="0.3">
      <c r="A24" s="218" t="s">
        <v>123</v>
      </c>
      <c r="B24" s="40">
        <v>253.16598999999999</v>
      </c>
      <c r="C24" s="39">
        <v>501.87990000000002</v>
      </c>
      <c r="D24" s="40">
        <v>0</v>
      </c>
      <c r="E24" s="39">
        <v>0</v>
      </c>
      <c r="F24" s="40">
        <v>0</v>
      </c>
      <c r="G24" s="39">
        <v>0</v>
      </c>
      <c r="H24" s="40">
        <v>0</v>
      </c>
      <c r="I24" s="39">
        <v>0</v>
      </c>
    </row>
    <row r="25" spans="1:9" x14ac:dyDescent="0.3">
      <c r="A25" s="218" t="s">
        <v>101</v>
      </c>
      <c r="B25" s="40">
        <v>1398.82565</v>
      </c>
      <c r="C25" s="39">
        <v>1869.19145</v>
      </c>
      <c r="D25" s="40">
        <v>0</v>
      </c>
      <c r="E25" s="39">
        <v>24.5229</v>
      </c>
      <c r="F25" s="40">
        <v>0</v>
      </c>
      <c r="G25" s="39">
        <v>0</v>
      </c>
      <c r="H25" s="40">
        <v>0</v>
      </c>
      <c r="I25" s="39">
        <v>24.5229</v>
      </c>
    </row>
    <row r="26" spans="1:9" x14ac:dyDescent="0.3">
      <c r="A26" s="218" t="s">
        <v>208</v>
      </c>
      <c r="B26" s="40">
        <v>542.80606999999998</v>
      </c>
      <c r="C26" s="39">
        <v>0</v>
      </c>
      <c r="D26" s="40">
        <v>164.207054</v>
      </c>
      <c r="E26" s="39">
        <v>0</v>
      </c>
      <c r="F26" s="40">
        <v>0</v>
      </c>
      <c r="G26" s="39">
        <v>0</v>
      </c>
      <c r="H26" s="40">
        <v>164.207054</v>
      </c>
      <c r="I26" s="39">
        <v>0</v>
      </c>
    </row>
    <row r="27" spans="1:9" x14ac:dyDescent="0.3">
      <c r="A27" s="219" t="s">
        <v>124</v>
      </c>
      <c r="B27" s="59">
        <v>1681.4203</v>
      </c>
      <c r="C27" s="99">
        <v>903.60764000000006</v>
      </c>
      <c r="D27" s="59">
        <v>0</v>
      </c>
      <c r="E27" s="99">
        <v>0</v>
      </c>
      <c r="F27" s="59">
        <v>0</v>
      </c>
      <c r="G27" s="99">
        <v>0</v>
      </c>
      <c r="H27" s="59">
        <v>0</v>
      </c>
      <c r="I27" s="99">
        <v>0</v>
      </c>
    </row>
    <row r="28" spans="1:9" x14ac:dyDescent="0.3">
      <c r="A28" s="1" t="s">
        <v>85</v>
      </c>
      <c r="B28" s="1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JULY TABLE 1</vt:lpstr>
      <vt:lpstr>JULY TABLE 2</vt:lpstr>
      <vt:lpstr>JULY TABLE 3</vt:lpstr>
      <vt:lpstr>JULY TABLE 4</vt:lpstr>
      <vt:lpstr>JULY TABLE 5a MAJOR (MONTH)</vt:lpstr>
      <vt:lpstr>JULY TABLE 5b MAJOR (YEAR-DATE)</vt:lpstr>
      <vt:lpstr>JULY TABLE 6a OTHER (MONTH)</vt:lpstr>
      <vt:lpstr>JULY TABLE 6b OTHER (YEAR-DATE)</vt:lpstr>
      <vt:lpstr>JULYTABLE 7 Direction of Trade </vt:lpstr>
      <vt:lpstr>JAN TABLE  8</vt:lpstr>
      <vt:lpstr>JAN TABLE  9</vt:lpstr>
      <vt:lpstr>JAN TABLE 10</vt:lpstr>
      <vt:lpstr>JAN TABLE 11</vt:lpstr>
      <vt:lpstr>JULY TABLE  8</vt:lpstr>
      <vt:lpstr>JULY TABLE  9</vt:lpstr>
      <vt:lpstr>JULY TABLE 10</vt:lpstr>
      <vt:lpstr>JULY TABLE 11</vt:lpstr>
      <vt:lpstr>JULY TABLE 12</vt:lpstr>
      <vt:lpstr>JULY TABLE 13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jchavarria</dc:creator>
  <cp:lastModifiedBy>Angel Perez</cp:lastModifiedBy>
  <cp:lastPrinted>2021-06-21T21:52:10Z</cp:lastPrinted>
  <dcterms:created xsi:type="dcterms:W3CDTF">2012-05-11T17:18:31Z</dcterms:created>
  <dcterms:modified xsi:type="dcterms:W3CDTF">2024-08-28T21:03:52Z</dcterms:modified>
</cp:coreProperties>
</file>