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uments\DD\Files for Website\TRADE\Trade Tables Series\2024\"/>
    </mc:Choice>
  </mc:AlternateContent>
  <xr:revisionPtr revIDLastSave="0" documentId="13_ncr:1_{388BF71B-4265-4BCC-8D80-B231A05B8EAB}" xr6:coauthVersionLast="47" xr6:coauthVersionMax="47" xr10:uidLastSave="{00000000-0000-0000-0000-000000000000}"/>
  <bookViews>
    <workbookView xWindow="28680" yWindow="-120" windowWidth="29040" windowHeight="15720" tabRatio="928" firstSheet="6" activeTab="17" xr2:uid="{00000000-000D-0000-FFFF-FFFF00000000}"/>
  </bookViews>
  <sheets>
    <sheet name="JUNE TABLE 1" sheetId="1" r:id="rId1"/>
    <sheet name="JUNE TABLE 2" sheetId="2" r:id="rId2"/>
    <sheet name="JUNE TABLE 3" sheetId="3" r:id="rId3"/>
    <sheet name="JUNE TABLE 4" sheetId="4" r:id="rId4"/>
    <sheet name="JUNE TABLE 5a MAJOR (MONTH)" sheetId="27" r:id="rId5"/>
    <sheet name="JUNE TABLE 5b MAJOR (YEAR-DATE)" sheetId="28" r:id="rId6"/>
    <sheet name="JUNE TABLE 6a OTHER (MONTH)" sheetId="29" r:id="rId7"/>
    <sheet name="JUNE TABLE 6b OTHER (YEAR-DATE)" sheetId="30" r:id="rId8"/>
    <sheet name="JUNETABLE 7 Direction of Trade " sheetId="9" r:id="rId9"/>
    <sheet name="JAN TABLE  8" sheetId="13" state="hidden" r:id="rId10"/>
    <sheet name="JAN TABLE  9" sheetId="12" state="hidden" r:id="rId11"/>
    <sheet name="JAN TABLE 10" sheetId="11" state="hidden" r:id="rId12"/>
    <sheet name="JAN TABLE 11" sheetId="10" state="hidden" r:id="rId13"/>
    <sheet name="JUNE TABLE  8" sheetId="15" r:id="rId14"/>
    <sheet name="JUNE TABLE  9" sheetId="16" r:id="rId15"/>
    <sheet name="JUNE TABLE 10" sheetId="17" r:id="rId16"/>
    <sheet name="JUNE TABLE 11" sheetId="18" r:id="rId17"/>
    <sheet name="JUNE TABLE 12" sheetId="26" r:id="rId18"/>
    <sheet name="JUNE TABLE 13 " sheetId="23" r:id="rId19"/>
  </sheets>
  <externalReferences>
    <externalReference r:id="rId20"/>
    <externalReference r:id="rId2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0" l="1"/>
  <c r="F21" i="10"/>
  <c r="E21" i="10"/>
  <c r="D21" i="10"/>
  <c r="C21" i="10"/>
  <c r="B21" i="10"/>
  <c r="G20" i="10"/>
  <c r="F20" i="10"/>
  <c r="H20" i="10" s="1"/>
  <c r="E20" i="10"/>
  <c r="D20" i="10"/>
  <c r="C20" i="10"/>
  <c r="B20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G16" i="10"/>
  <c r="F16" i="10"/>
  <c r="H16" i="10" s="1"/>
  <c r="E16" i="10"/>
  <c r="D16" i="10"/>
  <c r="C16" i="10"/>
  <c r="B16" i="10"/>
  <c r="G15" i="10"/>
  <c r="I15" i="10" s="1"/>
  <c r="F15" i="10"/>
  <c r="E15" i="10"/>
  <c r="D15" i="10"/>
  <c r="C15" i="10"/>
  <c r="B15" i="10"/>
  <c r="G14" i="10"/>
  <c r="F14" i="10"/>
  <c r="E14" i="10"/>
  <c r="I14" i="10" s="1"/>
  <c r="D14" i="10"/>
  <c r="C14" i="10"/>
  <c r="B14" i="10"/>
  <c r="G13" i="10"/>
  <c r="F13" i="10"/>
  <c r="E13" i="10"/>
  <c r="D13" i="10"/>
  <c r="C13" i="10"/>
  <c r="B13" i="10"/>
  <c r="G12" i="10"/>
  <c r="F12" i="10"/>
  <c r="E12" i="10"/>
  <c r="D12" i="10"/>
  <c r="C12" i="10"/>
  <c r="B12" i="10"/>
  <c r="G11" i="10"/>
  <c r="I11" i="10" s="1"/>
  <c r="F11" i="10"/>
  <c r="E11" i="10"/>
  <c r="D11" i="10"/>
  <c r="C11" i="10"/>
  <c r="B11" i="10"/>
  <c r="G10" i="10"/>
  <c r="F10" i="10"/>
  <c r="E10" i="10"/>
  <c r="D10" i="10"/>
  <c r="C10" i="10"/>
  <c r="B10" i="10"/>
  <c r="G9" i="10"/>
  <c r="F9" i="10"/>
  <c r="E9" i="10"/>
  <c r="D9" i="10"/>
  <c r="C9" i="10"/>
  <c r="B9" i="10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H19" i="11" s="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I17" i="11" s="1"/>
  <c r="D17" i="11"/>
  <c r="C17" i="11"/>
  <c r="B17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20" i="12"/>
  <c r="F20" i="12"/>
  <c r="E20" i="12"/>
  <c r="D20" i="12"/>
  <c r="H20" i="12" s="1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7" i="12"/>
  <c r="F17" i="12"/>
  <c r="E17" i="12"/>
  <c r="D17" i="12"/>
  <c r="C17" i="12"/>
  <c r="B17" i="12"/>
  <c r="G16" i="12"/>
  <c r="F16" i="12"/>
  <c r="E16" i="12"/>
  <c r="D16" i="12"/>
  <c r="C16" i="12"/>
  <c r="B16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3" i="12"/>
  <c r="F13" i="12"/>
  <c r="E13" i="12"/>
  <c r="D13" i="12"/>
  <c r="C13" i="12"/>
  <c r="B13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H10" i="12" s="1"/>
  <c r="C10" i="12"/>
  <c r="B10" i="12"/>
  <c r="G9" i="12"/>
  <c r="F9" i="12"/>
  <c r="E9" i="12"/>
  <c r="D9" i="12"/>
  <c r="C9" i="12"/>
  <c r="B9" i="12"/>
  <c r="G21" i="13"/>
  <c r="F21" i="13"/>
  <c r="E21" i="13"/>
  <c r="D21" i="13"/>
  <c r="C21" i="13"/>
  <c r="B21" i="13"/>
  <c r="G20" i="13"/>
  <c r="F20" i="13"/>
  <c r="E20" i="13"/>
  <c r="D20" i="13"/>
  <c r="C20" i="13"/>
  <c r="B20" i="13"/>
  <c r="G19" i="13"/>
  <c r="F19" i="13"/>
  <c r="E19" i="13"/>
  <c r="D19" i="13"/>
  <c r="C19" i="13"/>
  <c r="B19" i="13"/>
  <c r="G18" i="13"/>
  <c r="F18" i="13"/>
  <c r="E18" i="13"/>
  <c r="I18" i="13" s="1"/>
  <c r="D18" i="13"/>
  <c r="C18" i="13"/>
  <c r="B18" i="13"/>
  <c r="G17" i="13"/>
  <c r="F17" i="13"/>
  <c r="E17" i="13"/>
  <c r="D17" i="13"/>
  <c r="C17" i="13"/>
  <c r="B17" i="13"/>
  <c r="G16" i="13"/>
  <c r="F16" i="13"/>
  <c r="E16" i="13"/>
  <c r="D16" i="13"/>
  <c r="C16" i="13"/>
  <c r="B16" i="13"/>
  <c r="G15" i="13"/>
  <c r="F15" i="13"/>
  <c r="E15" i="13"/>
  <c r="D15" i="13"/>
  <c r="C15" i="13"/>
  <c r="B15" i="13"/>
  <c r="G14" i="13"/>
  <c r="F14" i="13"/>
  <c r="E14" i="13"/>
  <c r="I14" i="13" s="1"/>
  <c r="D14" i="13"/>
  <c r="C14" i="13"/>
  <c r="B14" i="13"/>
  <c r="G13" i="13"/>
  <c r="F13" i="13"/>
  <c r="E13" i="13"/>
  <c r="D13" i="13"/>
  <c r="C13" i="13"/>
  <c r="B13" i="13"/>
  <c r="G12" i="13"/>
  <c r="F12" i="13"/>
  <c r="E12" i="13"/>
  <c r="D12" i="13"/>
  <c r="C12" i="13"/>
  <c r="B12" i="13"/>
  <c r="G11" i="13"/>
  <c r="F11" i="13"/>
  <c r="E11" i="13"/>
  <c r="D11" i="13"/>
  <c r="C11" i="13"/>
  <c r="B11" i="13"/>
  <c r="G10" i="13"/>
  <c r="F10" i="13"/>
  <c r="E10" i="13"/>
  <c r="D10" i="13"/>
  <c r="C10" i="13"/>
  <c r="B10" i="13"/>
  <c r="G9" i="13"/>
  <c r="F9" i="13"/>
  <c r="E9" i="13"/>
  <c r="D9" i="13"/>
  <c r="H9" i="13" s="1"/>
  <c r="C9" i="13"/>
  <c r="B9" i="13"/>
  <c r="H10" i="13" l="1"/>
  <c r="H17" i="11"/>
  <c r="J17" i="11" s="1"/>
  <c r="I12" i="12"/>
  <c r="I16" i="12"/>
  <c r="H19" i="10"/>
  <c r="H11" i="13"/>
  <c r="J11" i="13" s="1"/>
  <c r="H18" i="12"/>
  <c r="I11" i="13"/>
  <c r="K11" i="13" s="1"/>
  <c r="I18" i="11"/>
  <c r="I13" i="10"/>
  <c r="D22" i="10"/>
  <c r="I19" i="11"/>
  <c r="H14" i="13"/>
  <c r="H12" i="12"/>
  <c r="H17" i="12"/>
  <c r="I10" i="11"/>
  <c r="K10" i="11" s="1"/>
  <c r="I14" i="11"/>
  <c r="K14" i="11" s="1"/>
  <c r="H13" i="11"/>
  <c r="J13" i="11" s="1"/>
  <c r="I10" i="10"/>
  <c r="H16" i="13"/>
  <c r="H20" i="13"/>
  <c r="J20" i="13" s="1"/>
  <c r="H11" i="12"/>
  <c r="H15" i="12"/>
  <c r="I20" i="12"/>
  <c r="J10" i="13"/>
  <c r="K18" i="11"/>
  <c r="I11" i="12"/>
  <c r="I15" i="12"/>
  <c r="H19" i="12"/>
  <c r="H16" i="11"/>
  <c r="J16" i="11" s="1"/>
  <c r="H11" i="10"/>
  <c r="I12" i="10"/>
  <c r="I16" i="13"/>
  <c r="K16" i="13" s="1"/>
  <c r="K17" i="11"/>
  <c r="G22" i="10"/>
  <c r="I10" i="13"/>
  <c r="H18" i="13"/>
  <c r="J18" i="13" s="1"/>
  <c r="H14" i="12"/>
  <c r="I19" i="12"/>
  <c r="H11" i="11"/>
  <c r="J11" i="11" s="1"/>
  <c r="H12" i="11"/>
  <c r="H21" i="11"/>
  <c r="K14" i="13"/>
  <c r="I15" i="13"/>
  <c r="K15" i="13" s="1"/>
  <c r="K18" i="13"/>
  <c r="I19" i="13"/>
  <c r="I12" i="11"/>
  <c r="K12" i="11" s="1"/>
  <c r="H12" i="10"/>
  <c r="I17" i="10"/>
  <c r="J14" i="13"/>
  <c r="H17" i="13"/>
  <c r="J17" i="13" s="1"/>
  <c r="F21" i="12"/>
  <c r="H13" i="12"/>
  <c r="H16" i="12"/>
  <c r="H18" i="11"/>
  <c r="J18" i="11" s="1"/>
  <c r="I20" i="13"/>
  <c r="K20" i="13" s="1"/>
  <c r="H13" i="13"/>
  <c r="H21" i="13"/>
  <c r="J21" i="13" s="1"/>
  <c r="B22" i="11"/>
  <c r="H15" i="11"/>
  <c r="B22" i="10"/>
  <c r="I9" i="13"/>
  <c r="K9" i="13" s="1"/>
  <c r="I13" i="12"/>
  <c r="I16" i="11"/>
  <c r="K16" i="11" s="1"/>
  <c r="E22" i="10"/>
  <c r="I16" i="10"/>
  <c r="C22" i="11"/>
  <c r="J15" i="11"/>
  <c r="C22" i="13"/>
  <c r="J12" i="11"/>
  <c r="F22" i="10"/>
  <c r="I12" i="13"/>
  <c r="K12" i="13" s="1"/>
  <c r="G22" i="11"/>
  <c r="I21" i="11"/>
  <c r="K21" i="11" s="1"/>
  <c r="I9" i="10"/>
  <c r="H15" i="10"/>
  <c r="I21" i="13"/>
  <c r="K21" i="13" s="1"/>
  <c r="E22" i="11"/>
  <c r="B21" i="12"/>
  <c r="F22" i="11"/>
  <c r="D22" i="13"/>
  <c r="J16" i="13"/>
  <c r="E22" i="13"/>
  <c r="J13" i="13"/>
  <c r="H15" i="13"/>
  <c r="J15" i="13" s="1"/>
  <c r="I17" i="13"/>
  <c r="K17" i="13" s="1"/>
  <c r="D21" i="12"/>
  <c r="I10" i="12"/>
  <c r="I18" i="12"/>
  <c r="H9" i="11"/>
  <c r="I13" i="11"/>
  <c r="K13" i="11" s="1"/>
  <c r="H14" i="11"/>
  <c r="J14" i="11" s="1"/>
  <c r="I15" i="11"/>
  <c r="K15" i="11" s="1"/>
  <c r="H20" i="11"/>
  <c r="J20" i="11" s="1"/>
  <c r="H14" i="10"/>
  <c r="I20" i="10"/>
  <c r="I13" i="13"/>
  <c r="K13" i="13" s="1"/>
  <c r="H10" i="11"/>
  <c r="J10" i="11" s="1"/>
  <c r="K10" i="13"/>
  <c r="C21" i="12"/>
  <c r="F22" i="13"/>
  <c r="E21" i="12"/>
  <c r="I17" i="12"/>
  <c r="I20" i="11"/>
  <c r="K20" i="11" s="1"/>
  <c r="H13" i="10"/>
  <c r="I19" i="10"/>
  <c r="J21" i="11"/>
  <c r="C22" i="10"/>
  <c r="H12" i="13"/>
  <c r="J12" i="13" s="1"/>
  <c r="H19" i="13"/>
  <c r="H9" i="12"/>
  <c r="I14" i="12"/>
  <c r="D22" i="11"/>
  <c r="H10" i="10"/>
  <c r="G21" i="12"/>
  <c r="B22" i="13"/>
  <c r="I11" i="11"/>
  <c r="K11" i="11" s="1"/>
  <c r="H17" i="10"/>
  <c r="I9" i="12"/>
  <c r="I9" i="11"/>
  <c r="J9" i="11"/>
  <c r="H9" i="10"/>
  <c r="G22" i="13"/>
  <c r="J9" i="13"/>
  <c r="I22" i="10" l="1"/>
  <c r="H21" i="12"/>
  <c r="H22" i="10"/>
  <c r="J22" i="11"/>
  <c r="I21" i="12"/>
  <c r="H22" i="13"/>
  <c r="K22" i="13"/>
  <c r="H22" i="11"/>
  <c r="J22" i="13"/>
  <c r="I22" i="13"/>
  <c r="K9" i="11"/>
  <c r="K22" i="11" s="1"/>
  <c r="I22" i="11"/>
</calcChain>
</file>

<file path=xl/sharedStrings.xml><?xml version="1.0" encoding="utf-8"?>
<sst xmlns="http://schemas.openxmlformats.org/spreadsheetml/2006/main" count="687" uniqueCount="212">
  <si>
    <t>Food and Live Animals</t>
  </si>
  <si>
    <t>Beverages and Tobacco</t>
  </si>
  <si>
    <t>Crude Materials</t>
  </si>
  <si>
    <t>Mineral Fuels &amp; Lub.</t>
  </si>
  <si>
    <t>Oils and Fats</t>
  </si>
  <si>
    <t>Chemical Products</t>
  </si>
  <si>
    <t>Manufactured goods</t>
  </si>
  <si>
    <t>Mach. &amp; Transp. Eqt</t>
  </si>
  <si>
    <t>Oth. Manufactures</t>
  </si>
  <si>
    <t>Commodities n.e.s</t>
  </si>
  <si>
    <t>Export Processing Zones</t>
  </si>
  <si>
    <t>Commercial Free Zone</t>
  </si>
  <si>
    <t>Personal Goods</t>
  </si>
  <si>
    <t>Total</t>
  </si>
  <si>
    <t>S.I.T.C Section</t>
  </si>
  <si>
    <t>IMPORTS</t>
  </si>
  <si>
    <t>DOMESTIC</t>
  </si>
  <si>
    <t>RE-EXPORTS</t>
  </si>
  <si>
    <t>TOTAL</t>
  </si>
  <si>
    <t>United States of America</t>
  </si>
  <si>
    <t>Mexico</t>
  </si>
  <si>
    <t>United Kingdom</t>
  </si>
  <si>
    <t>Other European Union</t>
  </si>
  <si>
    <t>Other Central America</t>
  </si>
  <si>
    <t>Panama</t>
  </si>
  <si>
    <t>Costa Rica</t>
  </si>
  <si>
    <t>Canada</t>
  </si>
  <si>
    <t>China</t>
  </si>
  <si>
    <t>Other</t>
  </si>
  <si>
    <t>COUNTRY</t>
  </si>
  <si>
    <t>BARBADOS</t>
  </si>
  <si>
    <t>DOMINICA</t>
  </si>
  <si>
    <t>GRENADA</t>
  </si>
  <si>
    <t>GUYANA</t>
  </si>
  <si>
    <t>JAMAICA</t>
  </si>
  <si>
    <t>ST-KITTS &amp; NEVIS</t>
  </si>
  <si>
    <t>ST-LUCIA</t>
  </si>
  <si>
    <t>SURINAM</t>
  </si>
  <si>
    <t>TRINIDAD &amp; TOBAGO</t>
  </si>
  <si>
    <t>Consumer Goods</t>
  </si>
  <si>
    <t>11.  Food and beverages</t>
  </si>
  <si>
    <t>12.  Transport equipment</t>
  </si>
  <si>
    <t>13.  Durable goods</t>
  </si>
  <si>
    <t>14.  Semi-durable goods</t>
  </si>
  <si>
    <t>15.  Non-durable goods</t>
  </si>
  <si>
    <t>Intermediate Goods</t>
  </si>
  <si>
    <t>21.  Food and beverages</t>
  </si>
  <si>
    <t>22.  Fuels and lubricants</t>
  </si>
  <si>
    <t>23.  Parts and accessories</t>
  </si>
  <si>
    <t>24.  Industrial supplies nes</t>
  </si>
  <si>
    <t>Capital Goods</t>
  </si>
  <si>
    <t>31.  Transport equipment</t>
  </si>
  <si>
    <t>32.  Other capital goods</t>
  </si>
  <si>
    <t>Other Goods</t>
  </si>
  <si>
    <t>41.  Passenger motor cars</t>
  </si>
  <si>
    <t>42.  Motor spirit</t>
  </si>
  <si>
    <t>44.  Goods to CFZ</t>
  </si>
  <si>
    <t>45.  Household goods</t>
  </si>
  <si>
    <t>46.  Goods nes</t>
  </si>
  <si>
    <t>Total Imports</t>
  </si>
  <si>
    <t>Visible Trade Gap</t>
  </si>
  <si>
    <t>EXPORTS (f.o.b)</t>
  </si>
  <si>
    <t>IMPORTS (c.i.f)</t>
  </si>
  <si>
    <t xml:space="preserve"> BALANCE OF TRADE</t>
  </si>
  <si>
    <t>N.A.</t>
  </si>
  <si>
    <t>(BZ $)</t>
  </si>
  <si>
    <t>Annual</t>
  </si>
  <si>
    <t>11:  Food and beverages</t>
  </si>
  <si>
    <t>12:  Transport equipment</t>
  </si>
  <si>
    <t>13:  Durable goods</t>
  </si>
  <si>
    <t>14:  Semi-durable goods</t>
  </si>
  <si>
    <t>15:  Non-durable goods</t>
  </si>
  <si>
    <t>21:  Food and beverages</t>
  </si>
  <si>
    <t>22:  Fuels and lubricants</t>
  </si>
  <si>
    <t>23:  Parts and accessories</t>
  </si>
  <si>
    <t>24:  Industrial supplies nes</t>
  </si>
  <si>
    <t>31:  Transport equipment</t>
  </si>
  <si>
    <t>32:  Other capital goods</t>
  </si>
  <si>
    <t>41:  Passenger motor cars</t>
  </si>
  <si>
    <t>42:  Motor spirit</t>
  </si>
  <si>
    <t>43:  Goods to EPZ</t>
  </si>
  <si>
    <t>44:  Goods to CFZ</t>
  </si>
  <si>
    <t>45:  Household goods</t>
  </si>
  <si>
    <t>46:  Goods nes</t>
  </si>
  <si>
    <t>Total Exports</t>
  </si>
  <si>
    <t>Source: Statistical Institute of Belize</t>
  </si>
  <si>
    <t>Note: Totals may not add up due to rounding</t>
  </si>
  <si>
    <t>Balance of Trade excluding CFZ</t>
  </si>
  <si>
    <t>QUARTER 3</t>
  </si>
  <si>
    <t>QUARTER 1</t>
  </si>
  <si>
    <t>QUARTER 2</t>
  </si>
  <si>
    <t>COMMODITY</t>
  </si>
  <si>
    <t>%</t>
  </si>
  <si>
    <t>VALUE</t>
  </si>
  <si>
    <t>GUATEMALA</t>
  </si>
  <si>
    <t>INDIA</t>
  </si>
  <si>
    <t>HONDURAS</t>
  </si>
  <si>
    <t>JAPAN</t>
  </si>
  <si>
    <t>NETHERLANDS (HOLLAND)</t>
  </si>
  <si>
    <t>EL SALVADOR</t>
  </si>
  <si>
    <t>GERMANY,FEDL.REP.OF</t>
  </si>
  <si>
    <t>NEW TAIWAN</t>
  </si>
  <si>
    <t>Table 1</t>
  </si>
  <si>
    <t>Value of Belize Imports and Exports by Section of the S.I.T.C</t>
  </si>
  <si>
    <t>Table 3</t>
  </si>
  <si>
    <t>Value of Belize Imports and Exports by Major Trading Partners</t>
  </si>
  <si>
    <t>Table 5</t>
  </si>
  <si>
    <t>Table 7</t>
  </si>
  <si>
    <t>Value of  Belize Imports and Exports to Caricom Countries</t>
  </si>
  <si>
    <t>Table 9</t>
  </si>
  <si>
    <t>Value of Belize Imports by Economic End-Use</t>
  </si>
  <si>
    <t>Table 10</t>
  </si>
  <si>
    <t>Value of Belize Imports by Economic End Use for  the Previous Five Quarters</t>
  </si>
  <si>
    <t>Table 11</t>
  </si>
  <si>
    <t>Table 12</t>
  </si>
  <si>
    <t>Direction of Trade for Selected Countries</t>
  </si>
  <si>
    <t xml:space="preserve"> Belize's Major Domestic Exports by Value and Percentage Share of the Total Gross Domestic Exports</t>
  </si>
  <si>
    <t>Curaçao</t>
  </si>
  <si>
    <t>UNITED ARAB EMIRATES</t>
  </si>
  <si>
    <t>REPUBLIC OF AUSTRIA</t>
  </si>
  <si>
    <t>BRAZIL</t>
  </si>
  <si>
    <t>CHILE</t>
  </si>
  <si>
    <t>SOUTH KOREA</t>
  </si>
  <si>
    <t>THAILAND</t>
  </si>
  <si>
    <t>VIETNAM</t>
  </si>
  <si>
    <t>CARICOM</t>
  </si>
  <si>
    <t>Value of Belize's Caricom Imports and Exports by Section of the S.I.T.C</t>
  </si>
  <si>
    <t xml:space="preserve">Value of Belize's Other Exports </t>
  </si>
  <si>
    <t>Table 8</t>
  </si>
  <si>
    <t>Jan-Dec</t>
  </si>
  <si>
    <t>Caricom</t>
  </si>
  <si>
    <t>Curacao</t>
  </si>
  <si>
    <t>Value of  Belize Imports  and Exports to Caricom Countries</t>
  </si>
  <si>
    <t>ANTIGUA &amp; BARBUDA</t>
  </si>
  <si>
    <t>HAITI</t>
  </si>
  <si>
    <t>ST. KITTS &amp; NEVIS</t>
  </si>
  <si>
    <t>ST. LUCIA</t>
  </si>
  <si>
    <t>SURINAME</t>
  </si>
  <si>
    <t>Totals may not add up due to rounding</t>
  </si>
  <si>
    <t>Jan-Feb</t>
  </si>
  <si>
    <t>For January-February of 2013 and 2014</t>
  </si>
  <si>
    <t xml:space="preserve"> For January-February of 2013 and 2014</t>
  </si>
  <si>
    <t>(BZ $ '000)</t>
  </si>
  <si>
    <t>MONTSERRAT</t>
  </si>
  <si>
    <t>ST VINCENT &amp; GREN.</t>
  </si>
  <si>
    <t>Table 13</t>
  </si>
  <si>
    <t>Table 6</t>
  </si>
  <si>
    <t>Table 4</t>
  </si>
  <si>
    <t>Table 2</t>
  </si>
  <si>
    <t>QUARTER 4</t>
  </si>
  <si>
    <t>* Balance of Trade excluding CFZ</t>
  </si>
  <si>
    <t>N.A</t>
  </si>
  <si>
    <t>BAHAMAS</t>
  </si>
  <si>
    <t>43.  Goods to EPZ/DPA</t>
  </si>
  <si>
    <t>JUNE</t>
  </si>
  <si>
    <t>JANUARY - JUNE</t>
  </si>
  <si>
    <t>Jan-June</t>
  </si>
  <si>
    <t>For June of 2023 and 2024</t>
  </si>
  <si>
    <t>For January-June of 2023 and 2024</t>
  </si>
  <si>
    <t>QUANTITY</t>
  </si>
  <si>
    <t>SUGAR (L/TON)</t>
  </si>
  <si>
    <t>BANANAS (M/TON)</t>
  </si>
  <si>
    <t>MARINE PRODUCTS  (LBS '000 )</t>
  </si>
  <si>
    <t xml:space="preserve">        Whole Fish </t>
  </si>
  <si>
    <t xml:space="preserve">        Fish Fillet </t>
  </si>
  <si>
    <t xml:space="preserve">        Lobster Tail</t>
  </si>
  <si>
    <t xml:space="preserve">        Whole Lobsters and Lobster Meat </t>
  </si>
  <si>
    <t xml:space="preserve">        Shrimps (White Farmed)</t>
  </si>
  <si>
    <t xml:space="preserve">        Conch</t>
  </si>
  <si>
    <t>CITRUS PRODUCTS(GALS '000)</t>
  </si>
  <si>
    <t xml:space="preserve">        Orange Concentrate </t>
  </si>
  <si>
    <t xml:space="preserve">        Grapefruit Concentrate </t>
  </si>
  <si>
    <t>ANIMAL FEED (LBS '000)</t>
  </si>
  <si>
    <t>MOLASSES (GALS '000)</t>
  </si>
  <si>
    <t>MAJOR EXPORT VALUE</t>
  </si>
  <si>
    <t>TOTAL  EXPORT VALUE</t>
  </si>
  <si>
    <t>CITRUS PRODUCTS (GALS '000)</t>
  </si>
  <si>
    <r>
      <t xml:space="preserve">PEPPER SAUCE </t>
    </r>
    <r>
      <rPr>
        <b/>
        <i/>
        <sz val="10"/>
        <rFont val="Calibri"/>
        <family val="2"/>
        <scheme val="minor"/>
      </rPr>
      <t>(LBS '000)</t>
    </r>
  </si>
  <si>
    <r>
      <t xml:space="preserve">RED KIDNEY BEANS </t>
    </r>
    <r>
      <rPr>
        <b/>
        <i/>
        <sz val="10"/>
        <rFont val="Calibri"/>
        <family val="2"/>
        <scheme val="minor"/>
      </rPr>
      <t>(LBS '000)</t>
    </r>
  </si>
  <si>
    <t>CORN MEAL (LBS '000)</t>
  </si>
  <si>
    <r>
      <t xml:space="preserve">SAWN WOOD </t>
    </r>
    <r>
      <rPr>
        <b/>
        <i/>
        <sz val="10"/>
        <color theme="1"/>
        <rFont val="Calibri"/>
        <family val="2"/>
        <scheme val="minor"/>
      </rPr>
      <t>(BD FT '000)</t>
    </r>
  </si>
  <si>
    <t>PINEAPPLE CONCENTRATE (GALS '000)</t>
  </si>
  <si>
    <t>BLACK EYES PEAS (LBS '000)</t>
  </si>
  <si>
    <t>OTHER MARINE EXPORTS (LBS '000)</t>
  </si>
  <si>
    <t xml:space="preserve">        Ornamental Fish </t>
  </si>
  <si>
    <t xml:space="preserve">        Other Fish </t>
  </si>
  <si>
    <t xml:space="preserve">OTHER CITRUS PRODUCTS </t>
  </si>
  <si>
    <t xml:space="preserve">        Orange Squash (GALS '000)</t>
  </si>
  <si>
    <t xml:space="preserve">        Grapefruit Squash (GALS '000)</t>
  </si>
  <si>
    <t xml:space="preserve">        Oranges (LBS '000)</t>
  </si>
  <si>
    <t xml:space="preserve">          Orange Oil (LBS '000)</t>
  </si>
  <si>
    <t xml:space="preserve">        Grapefruit Oil (LBS '000)</t>
  </si>
  <si>
    <t xml:space="preserve">        Pulp Cells (LBS '000)</t>
  </si>
  <si>
    <t>CATTLE (LBS '000)</t>
  </si>
  <si>
    <t>ALCOHOLIC BEVERAGES (LBS '000)</t>
  </si>
  <si>
    <t>TISSUE PAPER (LBS '000)</t>
  </si>
  <si>
    <t>OTHER EXPORTS</t>
  </si>
  <si>
    <t>CRUDE SOYBEAN OIL (LBS '000)</t>
  </si>
  <si>
    <t>HONG KONG</t>
  </si>
  <si>
    <t>CAYMAN ISLANDS</t>
  </si>
  <si>
    <t>COLOMBIA</t>
  </si>
  <si>
    <t>SPAIN</t>
  </si>
  <si>
    <t>TURKEY</t>
  </si>
  <si>
    <t>ALL NON-MAJOR EXPORT VALUE</t>
  </si>
  <si>
    <t>Note: Table includes only major marine products. Other marine exports are shown in Table 6a</t>
  </si>
  <si>
    <t>Note: Table includes only major marine products. Other marine exports are shown in Table 6b</t>
  </si>
  <si>
    <t>Table includes only major citrus products. Other citrus exports are shown in Table 6b</t>
  </si>
  <si>
    <t>Table includes only major citrus products. Other citrus exports are shown in Table 6a</t>
  </si>
  <si>
    <t>SITC - Standard International Trade Classification</t>
  </si>
  <si>
    <t>CIF - Cost, Insurance, and Freight</t>
  </si>
  <si>
    <t>FOB - Free on Board</t>
  </si>
  <si>
    <t>For January to June of 2023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</si>
</sst>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#,##0.0"/>
    <numFmt numFmtId="169" formatCode="#,###.0&quot;*&quot;"/>
    <numFmt numFmtId="170" formatCode="_(* #,##0.000000_);_(* \(#,##0.000000\);_(* &quot;-&quot;??_);_(@_)"/>
    <numFmt numFmtId="171" formatCode="#,###&quot;*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i/>
      <sz val="8"/>
      <color rgb="FF2424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36">
    <xf numFmtId="0" fontId="0" fillId="0" borderId="0" xfId="0"/>
    <xf numFmtId="0" fontId="5" fillId="0" borderId="0" xfId="2" applyFont="1"/>
    <xf numFmtId="0" fontId="4" fillId="2" borderId="12" xfId="2" applyFont="1" applyFill="1" applyBorder="1"/>
    <xf numFmtId="165" fontId="0" fillId="0" borderId="0" xfId="0" applyNumberFormat="1"/>
    <xf numFmtId="0" fontId="4" fillId="0" borderId="14" xfId="2" applyFont="1" applyBorder="1"/>
    <xf numFmtId="1" fontId="0" fillId="0" borderId="0" xfId="0" applyNumberFormat="1"/>
    <xf numFmtId="0" fontId="0" fillId="0" borderId="4" xfId="0" applyBorder="1"/>
    <xf numFmtId="0" fontId="7" fillId="4" borderId="12" xfId="0" applyFont="1" applyFill="1" applyBorder="1"/>
    <xf numFmtId="0" fontId="7" fillId="0" borderId="0" xfId="0" applyFont="1" applyAlignment="1">
      <alignment horizontal="center"/>
    </xf>
    <xf numFmtId="0" fontId="7" fillId="0" borderId="4" xfId="0" applyFont="1" applyBorder="1"/>
    <xf numFmtId="165" fontId="0" fillId="0" borderId="0" xfId="1" applyNumberFormat="1" applyFont="1"/>
    <xf numFmtId="0" fontId="7" fillId="0" borderId="8" xfId="0" applyFont="1" applyBorder="1"/>
    <xf numFmtId="0" fontId="7" fillId="0" borderId="0" xfId="0" applyFont="1" applyAlignment="1">
      <alignment horizontal="right"/>
    </xf>
    <xf numFmtId="165" fontId="4" fillId="0" borderId="0" xfId="2" applyNumberFormat="1" applyFont="1"/>
    <xf numFmtId="3" fontId="0" fillId="0" borderId="0" xfId="0" applyNumberFormat="1"/>
    <xf numFmtId="164" fontId="0" fillId="0" borderId="0" xfId="1" applyFont="1" applyFill="1"/>
    <xf numFmtId="0" fontId="2" fillId="0" borderId="0" xfId="0" applyFont="1"/>
    <xf numFmtId="0" fontId="4" fillId="0" borderId="6" xfId="2" applyFont="1" applyBorder="1"/>
    <xf numFmtId="1" fontId="6" fillId="0" borderId="6" xfId="1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0" xfId="0" applyFont="1"/>
    <xf numFmtId="0" fontId="10" fillId="0" borderId="4" xfId="0" applyFont="1" applyBorder="1"/>
    <xf numFmtId="0" fontId="7" fillId="0" borderId="4" xfId="0" applyFont="1" applyBorder="1" applyAlignment="1">
      <alignment horizontal="right"/>
    </xf>
    <xf numFmtId="0" fontId="4" fillId="0" borderId="7" xfId="2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2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2" applyFont="1" applyBorder="1"/>
    <xf numFmtId="3" fontId="0" fillId="0" borderId="0" xfId="1" applyNumberFormat="1" applyFont="1"/>
    <xf numFmtId="0" fontId="3" fillId="3" borderId="7" xfId="2" applyFill="1" applyBorder="1"/>
    <xf numFmtId="0" fontId="3" fillId="3" borderId="9" xfId="2" applyFill="1" applyBorder="1"/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2" applyFont="1" applyBorder="1"/>
    <xf numFmtId="0" fontId="4" fillId="6" borderId="20" xfId="2" applyFont="1" applyFill="1" applyBorder="1"/>
    <xf numFmtId="0" fontId="7" fillId="0" borderId="9" xfId="0" applyFont="1" applyBorder="1" applyAlignment="1">
      <alignment horizontal="center"/>
    </xf>
    <xf numFmtId="0" fontId="4" fillId="0" borderId="16" xfId="2" applyFont="1" applyBorder="1"/>
    <xf numFmtId="0" fontId="0" fillId="0" borderId="6" xfId="0" applyBorder="1"/>
    <xf numFmtId="167" fontId="0" fillId="0" borderId="9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7" fontId="8" fillId="0" borderId="9" xfId="2" applyNumberFormat="1" applyFont="1" applyBorder="1"/>
    <xf numFmtId="167" fontId="0" fillId="0" borderId="9" xfId="0" applyNumberFormat="1" applyBorder="1"/>
    <xf numFmtId="167" fontId="0" fillId="0" borderId="0" xfId="0" applyNumberFormat="1"/>
    <xf numFmtId="168" fontId="0" fillId="0" borderId="8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9" fontId="7" fillId="4" borderId="12" xfId="1" applyNumberFormat="1" applyFont="1" applyFill="1" applyBorder="1"/>
    <xf numFmtId="166" fontId="0" fillId="0" borderId="0" xfId="0" applyNumberFormat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7" fillId="4" borderId="5" xfId="1" applyNumberFormat="1" applyFont="1" applyFill="1" applyBorder="1"/>
    <xf numFmtId="167" fontId="7" fillId="4" borderId="20" xfId="1" applyNumberFormat="1" applyFont="1" applyFill="1" applyBorder="1"/>
    <xf numFmtId="167" fontId="7" fillId="4" borderId="15" xfId="1" applyNumberFormat="1" applyFont="1" applyFill="1" applyBorder="1"/>
    <xf numFmtId="167" fontId="0" fillId="0" borderId="10" xfId="1" applyNumberFormat="1" applyFont="1" applyBorder="1"/>
    <xf numFmtId="167" fontId="4" fillId="6" borderId="5" xfId="2" applyNumberFormat="1" applyFont="1" applyFill="1" applyBorder="1"/>
    <xf numFmtId="167" fontId="4" fillId="6" borderId="20" xfId="2" applyNumberFormat="1" applyFont="1" applyFill="1" applyBorder="1"/>
    <xf numFmtId="167" fontId="0" fillId="0" borderId="8" xfId="0" applyNumberFormat="1" applyBorder="1"/>
    <xf numFmtId="0" fontId="10" fillId="0" borderId="21" xfId="0" applyFont="1" applyBorder="1"/>
    <xf numFmtId="167" fontId="7" fillId="0" borderId="16" xfId="1" applyNumberFormat="1" applyFont="1" applyBorder="1"/>
    <xf numFmtId="167" fontId="7" fillId="0" borderId="0" xfId="1" applyNumberFormat="1" applyFont="1"/>
    <xf numFmtId="167" fontId="7" fillId="0" borderId="8" xfId="1" applyNumberFormat="1" applyFont="1" applyBorder="1"/>
    <xf numFmtId="169" fontId="7" fillId="0" borderId="10" xfId="1" applyNumberFormat="1" applyFont="1" applyBorder="1"/>
    <xf numFmtId="164" fontId="0" fillId="0" borderId="0" xfId="0" applyNumberFormat="1"/>
    <xf numFmtId="170" fontId="0" fillId="0" borderId="0" xfId="0" applyNumberFormat="1"/>
    <xf numFmtId="1" fontId="7" fillId="4" borderId="2" xfId="1" applyNumberFormat="1" applyFont="1" applyFill="1" applyBorder="1" applyAlignment="1">
      <alignment horizontal="center" vertical="center"/>
    </xf>
    <xf numFmtId="167" fontId="7" fillId="0" borderId="8" xfId="0" applyNumberFormat="1" applyFont="1" applyBorder="1"/>
    <xf numFmtId="0" fontId="9" fillId="0" borderId="8" xfId="2" applyFont="1" applyBorder="1"/>
    <xf numFmtId="165" fontId="0" fillId="0" borderId="8" xfId="0" applyNumberFormat="1" applyBorder="1"/>
    <xf numFmtId="165" fontId="0" fillId="0" borderId="9" xfId="0" applyNumberFormat="1" applyBorder="1"/>
    <xf numFmtId="167" fontId="7" fillId="7" borderId="1" xfId="1" applyNumberFormat="1" applyFont="1" applyFill="1" applyBorder="1"/>
    <xf numFmtId="0" fontId="7" fillId="0" borderId="0" xfId="0" applyFont="1"/>
    <xf numFmtId="167" fontId="8" fillId="0" borderId="8" xfId="2" applyNumberFormat="1" applyFont="1" applyBorder="1"/>
    <xf numFmtId="167" fontId="4" fillId="2" borderId="1" xfId="2" applyNumberFormat="1" applyFont="1" applyFill="1" applyBorder="1"/>
    <xf numFmtId="0" fontId="4" fillId="2" borderId="1" xfId="2" applyFont="1" applyFill="1" applyBorder="1"/>
    <xf numFmtId="0" fontId="4" fillId="0" borderId="8" xfId="2" applyFont="1" applyBorder="1"/>
    <xf numFmtId="169" fontId="7" fillId="7" borderId="17" xfId="1" applyNumberFormat="1" applyFont="1" applyFill="1" applyBorder="1"/>
    <xf numFmtId="169" fontId="7" fillId="7" borderId="1" xfId="1" applyNumberFormat="1" applyFont="1" applyFill="1" applyBorder="1"/>
    <xf numFmtId="0" fontId="8" fillId="3" borderId="6" xfId="2" applyFont="1" applyFill="1" applyBorder="1"/>
    <xf numFmtId="0" fontId="4" fillId="2" borderId="2" xfId="2" applyFont="1" applyFill="1" applyBorder="1"/>
    <xf numFmtId="0" fontId="10" fillId="0" borderId="8" xfId="0" applyFont="1" applyBorder="1"/>
    <xf numFmtId="0" fontId="7" fillId="4" borderId="2" xfId="0" applyFont="1" applyFill="1" applyBorder="1"/>
    <xf numFmtId="0" fontId="9" fillId="4" borderId="14" xfId="2" applyFont="1" applyFill="1" applyBorder="1"/>
    <xf numFmtId="1" fontId="6" fillId="0" borderId="14" xfId="1" applyNumberFormat="1" applyFont="1" applyFill="1" applyBorder="1" applyAlignment="1">
      <alignment horizontal="center" vertical="center"/>
    </xf>
    <xf numFmtId="167" fontId="7" fillId="0" borderId="16" xfId="0" applyNumberFormat="1" applyFont="1" applyBorder="1"/>
    <xf numFmtId="164" fontId="8" fillId="0" borderId="8" xfId="1" applyFont="1" applyFill="1" applyBorder="1"/>
    <xf numFmtId="164" fontId="4" fillId="7" borderId="1" xfId="2" applyNumberFormat="1" applyFont="1" applyFill="1" applyBorder="1"/>
    <xf numFmtId="164" fontId="4" fillId="7" borderId="1" xfId="1" applyFont="1" applyFill="1" applyBorder="1"/>
    <xf numFmtId="167" fontId="8" fillId="0" borderId="8" xfId="1" applyNumberFormat="1" applyFont="1" applyFill="1" applyBorder="1"/>
    <xf numFmtId="167" fontId="4" fillId="7" borderId="1" xfId="2" applyNumberFormat="1" applyFont="1" applyFill="1" applyBorder="1"/>
    <xf numFmtId="167" fontId="8" fillId="0" borderId="8" xfId="1" applyNumberFormat="1" applyFont="1" applyBorder="1"/>
    <xf numFmtId="167" fontId="4" fillId="2" borderId="2" xfId="2" applyNumberFormat="1" applyFont="1" applyFill="1" applyBorder="1"/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167" fontId="0" fillId="0" borderId="11" xfId="1" applyNumberFormat="1" applyFont="1" applyBorder="1"/>
    <xf numFmtId="167" fontId="8" fillId="0" borderId="0" xfId="1" applyNumberFormat="1" applyFont="1" applyFill="1" applyBorder="1"/>
    <xf numFmtId="167" fontId="8" fillId="0" borderId="9" xfId="1" applyNumberFormat="1" applyFont="1" applyFill="1" applyBorder="1"/>
    <xf numFmtId="0" fontId="0" fillId="0" borderId="9" xfId="0" applyBorder="1"/>
    <xf numFmtId="165" fontId="0" fillId="0" borderId="9" xfId="1" applyNumberFormat="1" applyFont="1" applyBorder="1"/>
    <xf numFmtId="165" fontId="7" fillId="0" borderId="9" xfId="1" applyNumberFormat="1" applyFont="1" applyFill="1" applyBorder="1"/>
    <xf numFmtId="167" fontId="7" fillId="4" borderId="12" xfId="1" applyNumberFormat="1" applyFont="1" applyFill="1" applyBorder="1"/>
    <xf numFmtId="167" fontId="8" fillId="0" borderId="0" xfId="2" applyNumberFormat="1" applyFont="1"/>
    <xf numFmtId="167" fontId="4" fillId="6" borderId="12" xfId="2" applyNumberFormat="1" applyFont="1" applyFill="1" applyBorder="1"/>
    <xf numFmtId="0" fontId="7" fillId="4" borderId="19" xfId="0" applyFont="1" applyFill="1" applyBorder="1"/>
    <xf numFmtId="167" fontId="7" fillId="7" borderId="17" xfId="1" applyNumberFormat="1" applyFont="1" applyFill="1" applyBorder="1"/>
    <xf numFmtId="165" fontId="0" fillId="0" borderId="10" xfId="0" applyNumberFormat="1" applyBorder="1"/>
    <xf numFmtId="165" fontId="0" fillId="0" borderId="11" xfId="0" applyNumberFormat="1" applyBorder="1"/>
    <xf numFmtId="164" fontId="13" fillId="0" borderId="0" xfId="1" applyFont="1" applyAlignment="1"/>
    <xf numFmtId="164" fontId="13" fillId="0" borderId="0" xfId="1" applyFont="1"/>
    <xf numFmtId="165" fontId="7" fillId="0" borderId="16" xfId="1" applyNumberFormat="1" applyFont="1" applyFill="1" applyBorder="1"/>
    <xf numFmtId="0" fontId="10" fillId="0" borderId="22" xfId="0" applyFont="1" applyBorder="1"/>
    <xf numFmtId="0" fontId="10" fillId="0" borderId="9" xfId="0" applyFont="1" applyBorder="1"/>
    <xf numFmtId="165" fontId="0" fillId="0" borderId="8" xfId="1" applyNumberFormat="1" applyFont="1" applyBorder="1"/>
    <xf numFmtId="0" fontId="0" fillId="0" borderId="16" xfId="0" applyBorder="1"/>
    <xf numFmtId="0" fontId="7" fillId="0" borderId="16" xfId="0" applyFont="1" applyBorder="1"/>
    <xf numFmtId="0" fontId="7" fillId="0" borderId="17" xfId="0" applyFont="1" applyBorder="1"/>
    <xf numFmtId="0" fontId="6" fillId="3" borderId="14" xfId="0" applyFont="1" applyFill="1" applyBorder="1" applyAlignment="1">
      <alignment horizontal="center"/>
    </xf>
    <xf numFmtId="167" fontId="0" fillId="0" borderId="16" xfId="1" applyNumberFormat="1" applyFont="1" applyBorder="1"/>
    <xf numFmtId="165" fontId="0" fillId="0" borderId="16" xfId="1" applyNumberFormat="1" applyFont="1" applyBorder="1"/>
    <xf numFmtId="169" fontId="7" fillId="0" borderId="17" xfId="1" applyNumberFormat="1" applyFont="1" applyBorder="1"/>
    <xf numFmtId="164" fontId="7" fillId="0" borderId="16" xfId="1" applyFont="1" applyBorder="1" applyAlignment="1">
      <alignment vertical="center"/>
    </xf>
    <xf numFmtId="165" fontId="7" fillId="0" borderId="16" xfId="1" applyNumberFormat="1" applyFont="1" applyBorder="1"/>
    <xf numFmtId="168" fontId="0" fillId="0" borderId="10" xfId="1" applyNumberFormat="1" applyFont="1" applyBorder="1"/>
    <xf numFmtId="164" fontId="0" fillId="0" borderId="8" xfId="1" applyFont="1" applyBorder="1"/>
    <xf numFmtId="164" fontId="0" fillId="0" borderId="9" xfId="1" applyFont="1" applyBorder="1"/>
    <xf numFmtId="164" fontId="0" fillId="0" borderId="0" xfId="1" applyFont="1" applyBorder="1"/>
    <xf numFmtId="0" fontId="0" fillId="0" borderId="8" xfId="0" applyBorder="1"/>
    <xf numFmtId="164" fontId="7" fillId="4" borderId="4" xfId="1" applyFont="1" applyFill="1" applyBorder="1"/>
    <xf numFmtId="164" fontId="0" fillId="0" borderId="0" xfId="1" applyFont="1"/>
    <xf numFmtId="0" fontId="7" fillId="4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7" fillId="0" borderId="8" xfId="0" applyNumberFormat="1" applyFont="1" applyBorder="1"/>
    <xf numFmtId="168" fontId="7" fillId="0" borderId="16" xfId="0" applyNumberFormat="1" applyFont="1" applyBorder="1"/>
    <xf numFmtId="171" fontId="0" fillId="0" borderId="0" xfId="0" applyNumberFormat="1"/>
    <xf numFmtId="167" fontId="7" fillId="4" borderId="1" xfId="0" applyNumberFormat="1" applyFont="1" applyFill="1" applyBorder="1"/>
    <xf numFmtId="168" fontId="7" fillId="4" borderId="1" xfId="0" applyNumberFormat="1" applyFont="1" applyFill="1" applyBorder="1"/>
    <xf numFmtId="165" fontId="7" fillId="0" borderId="9" xfId="1" applyNumberFormat="1" applyFont="1" applyBorder="1"/>
    <xf numFmtId="164" fontId="7" fillId="0" borderId="9" xfId="1" applyFont="1" applyBorder="1" applyAlignment="1">
      <alignment vertical="center"/>
    </xf>
    <xf numFmtId="169" fontId="7" fillId="0" borderId="11" xfId="1" applyNumberFormat="1" applyFont="1" applyBorder="1"/>
    <xf numFmtId="0" fontId="7" fillId="4" borderId="0" xfId="0" applyFont="1" applyFill="1" applyAlignment="1">
      <alignment horizontal="center"/>
    </xf>
    <xf numFmtId="0" fontId="15" fillId="3" borderId="14" xfId="2" applyFont="1" applyFill="1" applyBorder="1"/>
    <xf numFmtId="164" fontId="7" fillId="0" borderId="0" xfId="1" applyFont="1"/>
    <xf numFmtId="166" fontId="7" fillId="0" borderId="9" xfId="0" applyNumberFormat="1" applyFont="1" applyBorder="1"/>
    <xf numFmtId="0" fontId="15" fillId="3" borderId="16" xfId="2" applyFont="1" applyFill="1" applyBorder="1"/>
    <xf numFmtId="0" fontId="10" fillId="3" borderId="16" xfId="0" applyFont="1" applyFill="1" applyBorder="1" applyAlignment="1">
      <alignment horizontal="left" indent="1"/>
    </xf>
    <xf numFmtId="0" fontId="16" fillId="3" borderId="16" xfId="0" applyFont="1" applyFill="1" applyBorder="1"/>
    <xf numFmtId="0" fontId="16" fillId="3" borderId="17" xfId="0" applyFont="1" applyFill="1" applyBorder="1"/>
    <xf numFmtId="164" fontId="7" fillId="0" borderId="10" xfId="1" applyFont="1" applyBorder="1"/>
    <xf numFmtId="164" fontId="7" fillId="0" borderId="4" xfId="1" applyFont="1" applyBorder="1"/>
    <xf numFmtId="0" fontId="15" fillId="5" borderId="14" xfId="2" applyFont="1" applyFill="1" applyBorder="1"/>
    <xf numFmtId="164" fontId="7" fillId="0" borderId="13" xfId="0" applyNumberFormat="1" applyFont="1" applyBorder="1"/>
    <xf numFmtId="166" fontId="7" fillId="0" borderId="7" xfId="0" applyNumberFormat="1" applyFont="1" applyBorder="1"/>
    <xf numFmtId="164" fontId="0" fillId="0" borderId="13" xfId="0" applyNumberFormat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15" fillId="4" borderId="17" xfId="2" applyFont="1" applyFill="1" applyBorder="1"/>
    <xf numFmtId="0" fontId="0" fillId="4" borderId="10" xfId="0" applyFill="1" applyBorder="1"/>
    <xf numFmtId="166" fontId="7" fillId="4" borderId="11" xfId="0" applyNumberFormat="1" applyFont="1" applyFill="1" applyBorder="1"/>
    <xf numFmtId="0" fontId="7" fillId="4" borderId="10" xfId="0" applyFont="1" applyFill="1" applyBorder="1"/>
    <xf numFmtId="164" fontId="7" fillId="0" borderId="6" xfId="1" applyFont="1" applyBorder="1"/>
    <xf numFmtId="164" fontId="7" fillId="0" borderId="13" xfId="1" applyFont="1" applyBorder="1"/>
    <xf numFmtId="164" fontId="7" fillId="0" borderId="8" xfId="1" applyFont="1" applyBorder="1"/>
    <xf numFmtId="164" fontId="7" fillId="0" borderId="0" xfId="1" applyFont="1" applyBorder="1"/>
    <xf numFmtId="166" fontId="7" fillId="0" borderId="11" xfId="0" applyNumberFormat="1" applyFont="1" applyBorder="1"/>
    <xf numFmtId="167" fontId="7" fillId="0" borderId="7" xfId="1" applyNumberFormat="1" applyFont="1" applyBorder="1"/>
    <xf numFmtId="164" fontId="7" fillId="0" borderId="6" xfId="0" applyNumberFormat="1" applyFont="1" applyBorder="1"/>
    <xf numFmtId="164" fontId="7" fillId="0" borderId="18" xfId="0" applyNumberFormat="1" applyFont="1" applyBorder="1"/>
    <xf numFmtId="0" fontId="0" fillId="4" borderId="9" xfId="0" applyFill="1" applyBorder="1"/>
    <xf numFmtId="164" fontId="7" fillId="4" borderId="2" xfId="1" applyFont="1" applyFill="1" applyBorder="1"/>
    <xf numFmtId="164" fontId="15" fillId="3" borderId="14" xfId="1" applyFont="1" applyFill="1" applyBorder="1"/>
    <xf numFmtId="164" fontId="7" fillId="0" borderId="7" xfId="1" applyFont="1" applyBorder="1"/>
    <xf numFmtId="164" fontId="15" fillId="3" borderId="16" xfId="1" applyFont="1" applyFill="1" applyBorder="1"/>
    <xf numFmtId="164" fontId="7" fillId="0" borderId="9" xfId="1" applyFont="1" applyBorder="1"/>
    <xf numFmtId="164" fontId="16" fillId="3" borderId="16" xfId="1" applyFont="1" applyFill="1" applyBorder="1" applyAlignment="1">
      <alignment horizontal="left"/>
    </xf>
    <xf numFmtId="164" fontId="16" fillId="0" borderId="16" xfId="1" applyFont="1" applyFill="1" applyBorder="1" applyAlignment="1">
      <alignment horizontal="left"/>
    </xf>
    <xf numFmtId="164" fontId="10" fillId="3" borderId="16" xfId="1" applyFont="1" applyFill="1" applyBorder="1" applyAlignment="1">
      <alignment horizontal="left" indent="1"/>
    </xf>
    <xf numFmtId="164" fontId="16" fillId="0" borderId="16" xfId="1" applyFont="1" applyFill="1" applyBorder="1"/>
    <xf numFmtId="164" fontId="16" fillId="3" borderId="16" xfId="1" applyFont="1" applyFill="1" applyBorder="1"/>
    <xf numFmtId="164" fontId="7" fillId="0" borderId="11" xfId="1" applyFont="1" applyBorder="1"/>
    <xf numFmtId="164" fontId="15" fillId="5" borderId="4" xfId="1" applyFont="1" applyFill="1" applyBorder="1"/>
    <xf numFmtId="164" fontId="0" fillId="0" borderId="10" xfId="1" applyFont="1" applyBorder="1"/>
    <xf numFmtId="167" fontId="7" fillId="0" borderId="9" xfId="1" applyNumberFormat="1" applyFont="1" applyBorder="1"/>
    <xf numFmtId="164" fontId="7" fillId="0" borderId="0" xfId="1" applyFont="1" applyFill="1"/>
    <xf numFmtId="164" fontId="7" fillId="0" borderId="8" xfId="1" applyFont="1" applyFill="1" applyBorder="1"/>
    <xf numFmtId="164" fontId="0" fillId="0" borderId="8" xfId="1" applyFont="1" applyFill="1" applyBorder="1"/>
    <xf numFmtId="164" fontId="0" fillId="0" borderId="9" xfId="1" applyFont="1" applyFill="1" applyBorder="1"/>
    <xf numFmtId="0" fontId="0" fillId="4" borderId="8" xfId="0" applyFill="1" applyBorder="1"/>
    <xf numFmtId="0" fontId="0" fillId="4" borderId="0" xfId="0" applyFill="1"/>
    <xf numFmtId="0" fontId="15" fillId="4" borderId="16" xfId="2" applyFont="1" applyFill="1" applyBorder="1"/>
    <xf numFmtId="164" fontId="7" fillId="4" borderId="0" xfId="0" applyNumberFormat="1" applyFont="1" applyFill="1"/>
    <xf numFmtId="167" fontId="1" fillId="0" borderId="0" xfId="1" applyNumberFormat="1" applyFont="1"/>
    <xf numFmtId="166" fontId="0" fillId="0" borderId="9" xfId="0" applyNumberFormat="1" applyBorder="1"/>
    <xf numFmtId="0" fontId="13" fillId="0" borderId="0" xfId="0" applyFont="1"/>
    <xf numFmtId="17" fontId="19" fillId="0" borderId="0" xfId="1" applyNumberFormat="1" applyFont="1" applyAlignment="1"/>
    <xf numFmtId="0" fontId="20" fillId="0" borderId="0" xfId="0" applyFont="1"/>
    <xf numFmtId="0" fontId="15" fillId="4" borderId="1" xfId="2" applyFont="1" applyFill="1" applyBorder="1"/>
    <xf numFmtId="164" fontId="0" fillId="4" borderId="10" xfId="1" applyFont="1" applyFill="1" applyBorder="1"/>
    <xf numFmtId="164" fontId="7" fillId="4" borderId="11" xfId="1" applyFont="1" applyFill="1" applyBorder="1"/>
    <xf numFmtId="164" fontId="7" fillId="4" borderId="3" xfId="1" applyFont="1" applyFill="1" applyBorder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164" fontId="7" fillId="4" borderId="14" xfId="1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TRADE/TRADE/2014/Trade%20Tables%20for%20Website%202014%20(Orig)/Master%20Tables%20for%20Trade%20Bulletin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\Trade%20Tables%20for%20Website%202013%20(Orig)\Master%20Tables%20for%20Trade%20Bulleti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4"/>
      <sheetName val="Import by SITC 2012"/>
      <sheetName val="Exports by SITC 2014"/>
      <sheetName val="Exports by SITC 2012"/>
      <sheetName val="Re-Exports by SITC 2014"/>
      <sheetName val="Re-Exports by SITC 2012"/>
      <sheetName val="Imports by COO 2014"/>
      <sheetName val="Imports by COO 2012"/>
      <sheetName val="Exports by COO 2014"/>
      <sheetName val="Exports by COO 2012"/>
      <sheetName val="Re-Exports by COO 2014"/>
      <sheetName val="Re-Exports by COO 2012"/>
      <sheetName val="Imports by Caricom SITC 2014"/>
      <sheetName val="Imports by Caricom SITC 2012"/>
      <sheetName val="Exports by Caricom SITC 2014"/>
      <sheetName val="Exports by Caricom SITC 2012"/>
      <sheetName val="Re-Exports by Caricom SITC 2013"/>
      <sheetName val="Re-Exports by Caricom SITC 2012"/>
      <sheetName val="Caricom Imports by COO 14"/>
      <sheetName val="Caricom imports COO 12"/>
      <sheetName val="CARICOM exports by COO 13"/>
      <sheetName val="CARICOM exports by COO 12"/>
      <sheetName val="CARICOM re-exports by COO 14"/>
      <sheetName val="CARICOM re-exports by COO 12"/>
      <sheetName val="Import by BEC 2014"/>
      <sheetName val="Import by BEC 2012"/>
      <sheetName val="Import by BEC 2011"/>
      <sheetName val="Exports 2014"/>
      <sheetName val="Exports 2012"/>
      <sheetName val="DirectionTrade Selected COO 12"/>
      <sheetName val="Transhipments 2014"/>
      <sheetName val="Direction of Trade 2014"/>
      <sheetName val="Sheet2"/>
      <sheetName val="Sheet1"/>
    </sheetNames>
    <sheetDataSet>
      <sheetData sheetId="0">
        <row r="4">
          <cell r="B4">
            <v>15539843.33</v>
          </cell>
          <cell r="C4">
            <v>13734540.109999999</v>
          </cell>
        </row>
        <row r="5">
          <cell r="B5">
            <v>5376822.0499999998</v>
          </cell>
          <cell r="C5">
            <v>1510025.96</v>
          </cell>
        </row>
        <row r="6">
          <cell r="B6">
            <v>1260558.77</v>
          </cell>
          <cell r="C6">
            <v>2042961.9</v>
          </cell>
        </row>
        <row r="7">
          <cell r="B7">
            <v>26227201.649999999</v>
          </cell>
          <cell r="C7">
            <v>23267348.510000002</v>
          </cell>
        </row>
        <row r="8">
          <cell r="B8">
            <v>1223191.44</v>
          </cell>
          <cell r="C8">
            <v>1202706.3</v>
          </cell>
        </row>
        <row r="9">
          <cell r="B9">
            <v>9167342.4100000001</v>
          </cell>
          <cell r="C9">
            <v>11216000.57</v>
          </cell>
        </row>
        <row r="10">
          <cell r="B10">
            <v>15010921.699999999</v>
          </cell>
          <cell r="C10">
            <v>14202905.25</v>
          </cell>
        </row>
        <row r="11">
          <cell r="B11">
            <v>22892443.52</v>
          </cell>
          <cell r="C11">
            <v>26515721.5</v>
          </cell>
        </row>
        <row r="12">
          <cell r="B12">
            <v>10176312.27</v>
          </cell>
          <cell r="C12">
            <v>9439830.0399999991</v>
          </cell>
        </row>
        <row r="13">
          <cell r="B13">
            <v>0</v>
          </cell>
          <cell r="C13">
            <v>0</v>
          </cell>
        </row>
        <row r="14">
          <cell r="B14">
            <v>18088471.530000001</v>
          </cell>
          <cell r="C14">
            <v>23912443.510000002</v>
          </cell>
        </row>
        <row r="15">
          <cell r="B15">
            <v>5592271.3000000007</v>
          </cell>
          <cell r="C15">
            <v>5187269.4000000004</v>
          </cell>
        </row>
        <row r="16">
          <cell r="B16">
            <v>750793.09</v>
          </cell>
          <cell r="C16">
            <v>504249.85</v>
          </cell>
        </row>
      </sheetData>
      <sheetData sheetId="1"/>
      <sheetData sheetId="2">
        <row r="4">
          <cell r="B4">
            <v>24351818.030000001</v>
          </cell>
          <cell r="C4">
            <v>38750458.469999999</v>
          </cell>
        </row>
        <row r="5">
          <cell r="B5">
            <v>2112.5</v>
          </cell>
          <cell r="C5">
            <v>14861.1</v>
          </cell>
        </row>
        <row r="6">
          <cell r="B6">
            <v>469003</v>
          </cell>
          <cell r="C6">
            <v>340371.54</v>
          </cell>
        </row>
        <row r="7">
          <cell r="B7">
            <v>13147530.42</v>
          </cell>
          <cell r="C7">
            <v>13978335.199999999</v>
          </cell>
        </row>
        <row r="8">
          <cell r="B8">
            <v>2370.56</v>
          </cell>
          <cell r="C8">
            <v>0</v>
          </cell>
        </row>
        <row r="9">
          <cell r="B9">
            <v>545635.17000000004</v>
          </cell>
          <cell r="C9">
            <v>696699.8</v>
          </cell>
        </row>
        <row r="10">
          <cell r="B10">
            <v>40941.230000000003</v>
          </cell>
          <cell r="C10">
            <v>93802.58</v>
          </cell>
        </row>
        <row r="11">
          <cell r="B11">
            <v>0</v>
          </cell>
          <cell r="C11">
            <v>0</v>
          </cell>
        </row>
        <row r="12">
          <cell r="B12">
            <v>3831.73</v>
          </cell>
          <cell r="C12">
            <v>7255.72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98166.06</v>
          </cell>
          <cell r="C4">
            <v>141373.1</v>
          </cell>
        </row>
        <row r="5">
          <cell r="B5">
            <v>942112.25</v>
          </cell>
          <cell r="C5">
            <v>225962.81</v>
          </cell>
        </row>
        <row r="6">
          <cell r="B6">
            <v>0</v>
          </cell>
          <cell r="C6">
            <v>77.010000000000005</v>
          </cell>
        </row>
        <row r="7">
          <cell r="B7">
            <v>2212773.0299999998</v>
          </cell>
          <cell r="C7">
            <v>1705908.76</v>
          </cell>
        </row>
        <row r="8">
          <cell r="B8">
            <v>0</v>
          </cell>
          <cell r="C8">
            <v>66.959999999999994</v>
          </cell>
        </row>
        <row r="9">
          <cell r="B9">
            <v>140093.68</v>
          </cell>
          <cell r="C9">
            <v>25.46</v>
          </cell>
        </row>
        <row r="10">
          <cell r="B10">
            <v>631220.39</v>
          </cell>
          <cell r="C10">
            <v>317429.53999999998</v>
          </cell>
        </row>
        <row r="11">
          <cell r="B11">
            <v>517616.29</v>
          </cell>
          <cell r="C11">
            <v>1176103.05</v>
          </cell>
        </row>
        <row r="12">
          <cell r="B12">
            <v>747634.16</v>
          </cell>
          <cell r="C12">
            <v>412596.81</v>
          </cell>
        </row>
        <row r="13">
          <cell r="B13">
            <v>0</v>
          </cell>
          <cell r="C13">
            <v>0</v>
          </cell>
        </row>
        <row r="14">
          <cell r="B14">
            <v>3045589.76</v>
          </cell>
          <cell r="C14">
            <v>1303101.01</v>
          </cell>
        </row>
        <row r="15">
          <cell r="B15">
            <v>0</v>
          </cell>
          <cell r="C15">
            <v>0</v>
          </cell>
        </row>
        <row r="16">
          <cell r="B16">
            <v>10971.27</v>
          </cell>
          <cell r="C16">
            <v>260050.19</v>
          </cell>
        </row>
      </sheetData>
      <sheetData sheetId="5"/>
      <sheetData sheetId="6">
        <row r="3">
          <cell r="B3">
            <v>41168557.310000002</v>
          </cell>
          <cell r="C3">
            <v>37698672.549999997</v>
          </cell>
        </row>
        <row r="4">
          <cell r="B4">
            <v>12362500.779999999</v>
          </cell>
          <cell r="C4">
            <v>16550266.41</v>
          </cell>
        </row>
        <row r="5">
          <cell r="B5">
            <v>2310061.14</v>
          </cell>
          <cell r="C5">
            <v>2527878.36</v>
          </cell>
        </row>
        <row r="6">
          <cell r="B6">
            <v>3531640.61</v>
          </cell>
          <cell r="C6">
            <v>4600913.2699999996</v>
          </cell>
        </row>
        <row r="7">
          <cell r="B7">
            <v>2184628.37</v>
          </cell>
          <cell r="C7">
            <v>3020552.88</v>
          </cell>
        </row>
        <row r="8">
          <cell r="B8">
            <v>1255990.27</v>
          </cell>
          <cell r="C8">
            <v>1523150.94</v>
          </cell>
        </row>
        <row r="9">
          <cell r="B9">
            <v>11181812.439999999</v>
          </cell>
          <cell r="C9">
            <v>12864156.470000001</v>
          </cell>
        </row>
        <row r="10">
          <cell r="B10">
            <v>2938561.36</v>
          </cell>
          <cell r="C10">
            <v>4729292.84</v>
          </cell>
        </row>
        <row r="11">
          <cell r="B11">
            <v>1726546.19</v>
          </cell>
          <cell r="C11">
            <v>743474.27</v>
          </cell>
        </row>
        <row r="12">
          <cell r="B12">
            <v>22640122.129999999</v>
          </cell>
          <cell r="C12">
            <v>19804040.969999999</v>
          </cell>
        </row>
        <row r="13">
          <cell r="B13">
            <v>16182056.630000001</v>
          </cell>
          <cell r="C13">
            <v>12813645.720000001</v>
          </cell>
        </row>
        <row r="14">
          <cell r="B14">
            <v>13823695.83</v>
          </cell>
          <cell r="C14">
            <v>15859958.220000001</v>
          </cell>
        </row>
      </sheetData>
      <sheetData sheetId="7"/>
      <sheetData sheetId="8">
        <row r="3">
          <cell r="B3">
            <v>19916053.519000001</v>
          </cell>
          <cell r="C3">
            <v>21121372.232999999</v>
          </cell>
        </row>
        <row r="4">
          <cell r="B4">
            <v>2986750.8840000001</v>
          </cell>
          <cell r="C4">
            <v>8210197.6409999998</v>
          </cell>
        </row>
        <row r="5">
          <cell r="B5">
            <v>4191776.085</v>
          </cell>
          <cell r="C5">
            <v>12604782.204</v>
          </cell>
        </row>
        <row r="6">
          <cell r="B6">
            <v>5490848.9349999996</v>
          </cell>
          <cell r="C6">
            <v>7513364.4560000002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233874.24</v>
          </cell>
          <cell r="C9">
            <v>658974.28</v>
          </cell>
        </row>
        <row r="10">
          <cell r="B10">
            <v>4763612.6519999998</v>
          </cell>
          <cell r="C10">
            <v>2812682.5550000002</v>
          </cell>
        </row>
        <row r="11">
          <cell r="B11">
            <v>605.25</v>
          </cell>
          <cell r="C11">
            <v>38019.79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62320.01</v>
          </cell>
        </row>
        <row r="14">
          <cell r="B14">
            <v>979721.076</v>
          </cell>
          <cell r="C14">
            <v>860071.24</v>
          </cell>
        </row>
      </sheetData>
      <sheetData sheetId="9"/>
      <sheetData sheetId="10">
        <row r="3">
          <cell r="B3">
            <v>4940060.5</v>
          </cell>
          <cell r="C3">
            <v>3421604.25</v>
          </cell>
        </row>
        <row r="4">
          <cell r="B4">
            <v>48127.46</v>
          </cell>
          <cell r="C4">
            <v>141018.29999999999</v>
          </cell>
        </row>
        <row r="5">
          <cell r="B5">
            <v>53019.9</v>
          </cell>
          <cell r="C5">
            <v>99395.88</v>
          </cell>
        </row>
        <row r="6">
          <cell r="B6">
            <v>111599.63</v>
          </cell>
          <cell r="C6">
            <v>83743.69</v>
          </cell>
        </row>
        <row r="7">
          <cell r="B7">
            <v>0</v>
          </cell>
          <cell r="C7">
            <v>5523.91</v>
          </cell>
        </row>
        <row r="8">
          <cell r="B8">
            <v>0</v>
          </cell>
          <cell r="C8">
            <v>0</v>
          </cell>
        </row>
        <row r="9">
          <cell r="B9">
            <v>180839.53</v>
          </cell>
          <cell r="C9">
            <v>217774.49</v>
          </cell>
        </row>
        <row r="10">
          <cell r="B10">
            <v>435173.44</v>
          </cell>
          <cell r="C10">
            <v>233413.01</v>
          </cell>
        </row>
        <row r="11">
          <cell r="B11">
            <v>241696.5</v>
          </cell>
          <cell r="C11">
            <v>11838.08</v>
          </cell>
        </row>
        <row r="12">
          <cell r="B12">
            <v>0</v>
          </cell>
          <cell r="C12">
            <v>0</v>
          </cell>
        </row>
        <row r="13">
          <cell r="B13">
            <v>1005170.39</v>
          </cell>
          <cell r="C13">
            <v>776415.37</v>
          </cell>
        </row>
        <row r="14">
          <cell r="B14">
            <v>1330489.54</v>
          </cell>
          <cell r="C14">
            <v>551967.72</v>
          </cell>
        </row>
      </sheetData>
      <sheetData sheetId="11"/>
      <sheetData sheetId="12">
        <row r="2">
          <cell r="B2">
            <v>175742.52</v>
          </cell>
          <cell r="C2">
            <v>440147.93</v>
          </cell>
        </row>
        <row r="3">
          <cell r="B3">
            <v>1428029.71</v>
          </cell>
          <cell r="C3">
            <v>826134.31</v>
          </cell>
        </row>
        <row r="4">
          <cell r="B4">
            <v>0</v>
          </cell>
          <cell r="C4">
            <v>126.7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622037.85</v>
          </cell>
          <cell r="C7">
            <v>415286.72</v>
          </cell>
        </row>
        <row r="8">
          <cell r="B8">
            <v>388668.21</v>
          </cell>
          <cell r="C8">
            <v>2387446.48</v>
          </cell>
        </row>
        <row r="9">
          <cell r="B9">
            <v>0</v>
          </cell>
          <cell r="C9">
            <v>446322.17</v>
          </cell>
        </row>
        <row r="10">
          <cell r="B10">
            <v>225987.9</v>
          </cell>
          <cell r="C10">
            <v>213522.78</v>
          </cell>
        </row>
        <row r="11">
          <cell r="B11">
            <v>0</v>
          </cell>
          <cell r="C11">
            <v>0</v>
          </cell>
        </row>
        <row r="12">
          <cell r="B12">
            <v>97930.46</v>
          </cell>
          <cell r="C12">
            <v>0</v>
          </cell>
        </row>
        <row r="13">
          <cell r="B13">
            <v>164.71</v>
          </cell>
          <cell r="C13">
            <v>305.75</v>
          </cell>
        </row>
        <row r="14">
          <cell r="B14">
            <v>0</v>
          </cell>
          <cell r="C14">
            <v>0</v>
          </cell>
        </row>
      </sheetData>
      <sheetData sheetId="13"/>
      <sheetData sheetId="14">
        <row r="2">
          <cell r="B2">
            <v>4741645.1220000004</v>
          </cell>
          <cell r="C2">
            <v>2715454.8149999999</v>
          </cell>
        </row>
        <row r="3">
          <cell r="B3">
            <v>0</v>
          </cell>
          <cell r="C3">
            <v>20.18</v>
          </cell>
        </row>
        <row r="4">
          <cell r="B4">
            <v>0</v>
          </cell>
          <cell r="C4">
            <v>59919.75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21967.53</v>
          </cell>
          <cell r="C7">
            <v>0</v>
          </cell>
        </row>
        <row r="8">
          <cell r="B8">
            <v>0</v>
          </cell>
          <cell r="C8">
            <v>37287.81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30827.4</v>
          </cell>
        </row>
        <row r="3">
          <cell r="B3">
            <v>0</v>
          </cell>
          <cell r="C3">
            <v>3648.07</v>
          </cell>
        </row>
        <row r="4">
          <cell r="B4">
            <v>0</v>
          </cell>
          <cell r="C4">
            <v>0</v>
          </cell>
        </row>
        <row r="5">
          <cell r="B5">
            <v>47868.49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387103.2</v>
          </cell>
          <cell r="C8">
            <v>192885.04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201.75</v>
          </cell>
          <cell r="C14">
            <v>6052.5</v>
          </cell>
        </row>
      </sheetData>
      <sheetData sheetId="17"/>
      <sheetData sheetId="18">
        <row r="3">
          <cell r="B3">
            <v>0</v>
          </cell>
          <cell r="C3">
            <v>4010</v>
          </cell>
        </row>
        <row r="4">
          <cell r="B4">
            <v>385771.19</v>
          </cell>
          <cell r="C4">
            <v>402585.9</v>
          </cell>
        </row>
        <row r="5">
          <cell r="B5">
            <v>249740.28</v>
          </cell>
          <cell r="C5">
            <v>1315.35</v>
          </cell>
        </row>
        <row r="6">
          <cell r="B6">
            <v>0</v>
          </cell>
          <cell r="C6">
            <v>132271.34</v>
          </cell>
        </row>
        <row r="7">
          <cell r="B7">
            <v>144363.5</v>
          </cell>
          <cell r="C7">
            <v>353948.13</v>
          </cell>
        </row>
        <row r="8">
          <cell r="B8">
            <v>0</v>
          </cell>
          <cell r="C8">
            <v>0</v>
          </cell>
        </row>
        <row r="9">
          <cell r="B9">
            <v>457497.5</v>
          </cell>
          <cell r="C9">
            <v>2200691.17</v>
          </cell>
        </row>
        <row r="10">
          <cell r="B10">
            <v>127102.5</v>
          </cell>
          <cell r="C10">
            <v>67788</v>
          </cell>
        </row>
        <row r="11">
          <cell r="B11">
            <v>130390.22</v>
          </cell>
          <cell r="C11">
            <v>265279</v>
          </cell>
        </row>
        <row r="12">
          <cell r="B12">
            <v>0</v>
          </cell>
          <cell r="C12">
            <v>0</v>
          </cell>
        </row>
        <row r="13">
          <cell r="B13">
            <v>14293.58</v>
          </cell>
          <cell r="C13">
            <v>396.03</v>
          </cell>
        </row>
        <row r="14">
          <cell r="B14">
            <v>1429402.59</v>
          </cell>
          <cell r="C14">
            <v>1301007.92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34565.440000000002</v>
          </cell>
        </row>
        <row r="4">
          <cell r="B4">
            <v>97163.27</v>
          </cell>
          <cell r="C4">
            <v>138718.98000000001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1185923.55</v>
          </cell>
          <cell r="C7">
            <v>463413.23</v>
          </cell>
        </row>
        <row r="8">
          <cell r="B8">
            <v>0</v>
          </cell>
          <cell r="C8">
            <v>0</v>
          </cell>
        </row>
        <row r="9">
          <cell r="B9">
            <v>2061986.696</v>
          </cell>
          <cell r="C9">
            <v>1510487.098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2742.55</v>
          </cell>
        </row>
        <row r="12">
          <cell r="B12">
            <v>0</v>
          </cell>
          <cell r="C12">
            <v>0</v>
          </cell>
        </row>
        <row r="13">
          <cell r="B13">
            <v>427108.61</v>
          </cell>
          <cell r="C13">
            <v>0</v>
          </cell>
        </row>
        <row r="14">
          <cell r="B14">
            <v>991430.52500000002</v>
          </cell>
          <cell r="C14">
            <v>662755.25699999998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739.41</v>
          </cell>
        </row>
        <row r="5">
          <cell r="B5">
            <v>15840</v>
          </cell>
          <cell r="C5">
            <v>0</v>
          </cell>
        </row>
        <row r="6">
          <cell r="B6">
            <v>0</v>
          </cell>
          <cell r="C6">
            <v>6052.5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419131.69</v>
          </cell>
          <cell r="C9">
            <v>226621.1</v>
          </cell>
        </row>
        <row r="10">
          <cell r="B10">
            <v>201.75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15847185.15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3"/>
      <sheetName val="Import by SITC 2012"/>
      <sheetName val="Exports by SITC 2013"/>
      <sheetName val="Exports by SITC 2012"/>
      <sheetName val="Re-Exports by SITC 2013"/>
      <sheetName val="Re-Exports by SITC 2012"/>
      <sheetName val="Imports by COO 2013"/>
      <sheetName val="Imports by COO 2012"/>
      <sheetName val="Exports by COO 2013"/>
      <sheetName val="Exports by COO 2012"/>
      <sheetName val="Re-Exports by COO 2013"/>
      <sheetName val="Re-Exports by COO 2012"/>
      <sheetName val="Imports by Caricom SITC 2013"/>
      <sheetName val="Imports by Caricom SITC 2012"/>
      <sheetName val="Exports by Caricom SITC 2013"/>
      <sheetName val="Exports by Caricom SITC 2012"/>
      <sheetName val="Re-Exports by Caricom SITC 2013"/>
      <sheetName val="Re-Exports by Caricom SITC 2012"/>
      <sheetName val="Caricom Imports by COO 13"/>
      <sheetName val="Caricom imports COO 12"/>
      <sheetName val="CARICOM exports by COO 13"/>
      <sheetName val="CARICOM exports by COO 12"/>
      <sheetName val="CARICOM re-exports by COO 13"/>
      <sheetName val="CARICOM re-exports by COO 12"/>
      <sheetName val="Import by BEC 2013"/>
      <sheetName val="Import by BEC 2012"/>
      <sheetName val="Import by BEC 2011"/>
      <sheetName val="Exports 2013"/>
      <sheetName val="Exports 2012"/>
      <sheetName val="DirectionTrade Selected COO 13"/>
      <sheetName val="DirectionTrade Selected COO 12"/>
      <sheetName val="Transhipments 2013"/>
      <sheetName val="Direction After June"/>
    </sheetNames>
    <sheetDataSet>
      <sheetData sheetId="0">
        <row r="4">
          <cell r="B4">
            <v>15069833.23</v>
          </cell>
          <cell r="C4">
            <v>16289663.859999999</v>
          </cell>
        </row>
        <row r="5">
          <cell r="B5">
            <v>3656652.07</v>
          </cell>
          <cell r="C5">
            <v>3571164.77</v>
          </cell>
        </row>
        <row r="6">
          <cell r="B6">
            <v>1257865.3</v>
          </cell>
          <cell r="C6">
            <v>1073473.07</v>
          </cell>
        </row>
        <row r="7">
          <cell r="B7">
            <v>23498478.960000001</v>
          </cell>
          <cell r="C7">
            <v>25257604.609999999</v>
          </cell>
        </row>
        <row r="8">
          <cell r="B8">
            <v>925071.84</v>
          </cell>
          <cell r="C8">
            <v>1226154.71</v>
          </cell>
        </row>
        <row r="9">
          <cell r="B9">
            <v>11743515.619999999</v>
          </cell>
          <cell r="C9">
            <v>9982867.1699999999</v>
          </cell>
        </row>
        <row r="10">
          <cell r="B10">
            <v>16357746.99</v>
          </cell>
          <cell r="C10">
            <v>15967939.43</v>
          </cell>
        </row>
        <row r="11">
          <cell r="B11">
            <v>23116928.48</v>
          </cell>
          <cell r="C11">
            <v>20549127.789999999</v>
          </cell>
        </row>
        <row r="12">
          <cell r="B12">
            <v>8552029.1999999993</v>
          </cell>
          <cell r="C12">
            <v>8385669.4400000004</v>
          </cell>
        </row>
        <row r="13">
          <cell r="B13">
            <v>0</v>
          </cell>
          <cell r="C13">
            <v>0</v>
          </cell>
        </row>
        <row r="14">
          <cell r="B14">
            <v>29430629.600000001</v>
          </cell>
          <cell r="C14">
            <v>25318899.66</v>
          </cell>
        </row>
        <row r="15">
          <cell r="B15">
            <v>6835056.1100000003</v>
          </cell>
          <cell r="C15">
            <v>5791549.3700000001</v>
          </cell>
        </row>
        <row r="16">
          <cell r="B16">
            <v>1226338.6499999999</v>
          </cell>
          <cell r="C16">
            <v>258179.81</v>
          </cell>
        </row>
      </sheetData>
      <sheetData sheetId="1"/>
      <sheetData sheetId="2">
        <row r="4">
          <cell r="B4">
            <v>31238471.206</v>
          </cell>
          <cell r="C4">
            <v>47332954.773999996</v>
          </cell>
        </row>
        <row r="5">
          <cell r="B5">
            <v>48505.35</v>
          </cell>
          <cell r="C5">
            <v>27108.2</v>
          </cell>
        </row>
        <row r="6">
          <cell r="B6">
            <v>337423.45</v>
          </cell>
          <cell r="C6">
            <v>138113.57</v>
          </cell>
        </row>
        <row r="7">
          <cell r="B7">
            <v>14669245.640000001</v>
          </cell>
          <cell r="C7">
            <v>15345157.779999999</v>
          </cell>
        </row>
        <row r="8">
          <cell r="B8">
            <v>0</v>
          </cell>
          <cell r="C8">
            <v>0</v>
          </cell>
        </row>
        <row r="9">
          <cell r="B9">
            <v>749804.25</v>
          </cell>
          <cell r="C9">
            <v>1160793.3500000001</v>
          </cell>
        </row>
        <row r="10">
          <cell r="B10">
            <v>90216.2</v>
          </cell>
          <cell r="C10">
            <v>97931.75</v>
          </cell>
        </row>
        <row r="11">
          <cell r="B11">
            <v>0</v>
          </cell>
          <cell r="C11">
            <v>0</v>
          </cell>
        </row>
        <row r="12">
          <cell r="B12">
            <v>8682.19</v>
          </cell>
          <cell r="C12">
            <v>3538.61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0</v>
          </cell>
          <cell r="C4">
            <v>131629.76999999999</v>
          </cell>
        </row>
        <row r="5">
          <cell r="B5">
            <v>801221.56</v>
          </cell>
          <cell r="C5">
            <v>151116.72</v>
          </cell>
        </row>
        <row r="6">
          <cell r="B6">
            <v>184298.93</v>
          </cell>
          <cell r="C6">
            <v>125589.37</v>
          </cell>
        </row>
        <row r="7">
          <cell r="B7">
            <v>2170892.66</v>
          </cell>
          <cell r="C7">
            <v>1796376.39</v>
          </cell>
        </row>
        <row r="8">
          <cell r="B8">
            <v>0</v>
          </cell>
          <cell r="C8">
            <v>0</v>
          </cell>
        </row>
        <row r="9">
          <cell r="B9">
            <v>78525.94</v>
          </cell>
          <cell r="C9">
            <v>308182.94</v>
          </cell>
        </row>
        <row r="10">
          <cell r="B10">
            <v>226951.7</v>
          </cell>
          <cell r="C10">
            <v>1378148.44</v>
          </cell>
        </row>
        <row r="11">
          <cell r="B11">
            <v>7809066.0300000003</v>
          </cell>
          <cell r="C11">
            <v>1490019.79</v>
          </cell>
        </row>
        <row r="12">
          <cell r="B12">
            <v>180046.62</v>
          </cell>
          <cell r="C12">
            <v>758060.11</v>
          </cell>
        </row>
        <row r="13">
          <cell r="B13">
            <v>0</v>
          </cell>
          <cell r="C13">
            <v>0</v>
          </cell>
        </row>
        <row r="14">
          <cell r="B14">
            <v>9716377.0500000007</v>
          </cell>
          <cell r="C14">
            <v>6912604.6900000004</v>
          </cell>
        </row>
        <row r="15">
          <cell r="B15">
            <v>0</v>
          </cell>
          <cell r="C15">
            <v>0</v>
          </cell>
        </row>
        <row r="16">
          <cell r="B16">
            <v>58414.99</v>
          </cell>
          <cell r="C16">
            <v>77385.25</v>
          </cell>
        </row>
      </sheetData>
      <sheetData sheetId="5"/>
      <sheetData sheetId="6">
        <row r="3">
          <cell r="B3">
            <v>42140483.159999996</v>
          </cell>
          <cell r="C3">
            <v>40418839.770000003</v>
          </cell>
        </row>
        <row r="4">
          <cell r="B4">
            <v>16513173.92</v>
          </cell>
          <cell r="C4">
            <v>13073313.6</v>
          </cell>
        </row>
        <row r="5">
          <cell r="B5">
            <v>2397467.5499999998</v>
          </cell>
          <cell r="C5">
            <v>1445403.76</v>
          </cell>
        </row>
        <row r="6">
          <cell r="B6">
            <v>4371149.28</v>
          </cell>
          <cell r="C6">
            <v>4847467.01</v>
          </cell>
        </row>
        <row r="7">
          <cell r="B7">
            <v>2288286.88</v>
          </cell>
          <cell r="C7">
            <v>3603068.81</v>
          </cell>
        </row>
        <row r="8">
          <cell r="B8">
            <v>2880930.22</v>
          </cell>
          <cell r="C8">
            <v>2123095.79</v>
          </cell>
        </row>
        <row r="9">
          <cell r="B9">
            <v>11991547.57</v>
          </cell>
          <cell r="C9">
            <v>13741021.58</v>
          </cell>
        </row>
        <row r="10">
          <cell r="B10">
            <v>2875200.8</v>
          </cell>
          <cell r="C10">
            <v>4884251.62</v>
          </cell>
        </row>
        <row r="11">
          <cell r="B11">
            <v>1399844.25</v>
          </cell>
          <cell r="C11">
            <v>552897.89</v>
          </cell>
        </row>
        <row r="12">
          <cell r="B12">
            <v>19589743.48</v>
          </cell>
          <cell r="C12">
            <v>21904578.379999999</v>
          </cell>
        </row>
        <row r="13">
          <cell r="B13">
            <v>17804786.640000001</v>
          </cell>
          <cell r="C13">
            <v>14424261.99</v>
          </cell>
        </row>
        <row r="14">
          <cell r="B14">
            <v>17417532.300000001</v>
          </cell>
          <cell r="C14">
            <v>12654093.49</v>
          </cell>
        </row>
      </sheetData>
      <sheetData sheetId="7"/>
      <sheetData sheetId="8">
        <row r="3">
          <cell r="B3">
            <v>22415141.802999999</v>
          </cell>
          <cell r="C3">
            <v>26338768.377</v>
          </cell>
        </row>
        <row r="4">
          <cell r="B4">
            <v>747955.16099999996</v>
          </cell>
          <cell r="C4">
            <v>2136208.656</v>
          </cell>
        </row>
        <row r="5">
          <cell r="B5">
            <v>7556458.5250000004</v>
          </cell>
          <cell r="C5">
            <v>21379532.600000001</v>
          </cell>
        </row>
        <row r="6">
          <cell r="B6">
            <v>5611469.0930000003</v>
          </cell>
          <cell r="C6">
            <v>7292218.4400000004</v>
          </cell>
        </row>
        <row r="7">
          <cell r="B7">
            <v>5573.16</v>
          </cell>
          <cell r="C7">
            <v>0</v>
          </cell>
        </row>
        <row r="8">
          <cell r="B8">
            <v>2869.71</v>
          </cell>
          <cell r="C8">
            <v>0</v>
          </cell>
        </row>
        <row r="9">
          <cell r="B9">
            <v>540657.82999999996</v>
          </cell>
          <cell r="C9">
            <v>742256.37</v>
          </cell>
        </row>
        <row r="10">
          <cell r="B10">
            <v>7820789.9939999999</v>
          </cell>
          <cell r="C10">
            <v>5027110.1909999996</v>
          </cell>
        </row>
        <row r="11">
          <cell r="B11">
            <v>56881.89</v>
          </cell>
          <cell r="C11">
            <v>33761.919999999998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35436.639999999999</v>
          </cell>
        </row>
        <row r="14">
          <cell r="B14">
            <v>2384551.12</v>
          </cell>
          <cell r="C14">
            <v>1120304.8400000001</v>
          </cell>
        </row>
      </sheetData>
      <sheetData sheetId="9"/>
      <sheetData sheetId="10">
        <row r="3">
          <cell r="B3">
            <v>11540879.640000001</v>
          </cell>
          <cell r="C3">
            <v>5035480.72</v>
          </cell>
        </row>
        <row r="4">
          <cell r="B4">
            <v>90827.82</v>
          </cell>
          <cell r="C4">
            <v>346941.13</v>
          </cell>
        </row>
        <row r="5">
          <cell r="B5">
            <v>175820.52</v>
          </cell>
          <cell r="C5">
            <v>288746.06</v>
          </cell>
        </row>
        <row r="6">
          <cell r="B6">
            <v>13275.82</v>
          </cell>
          <cell r="C6">
            <v>10336.44</v>
          </cell>
        </row>
        <row r="7">
          <cell r="B7">
            <v>436.79</v>
          </cell>
          <cell r="C7">
            <v>553951.56000000006</v>
          </cell>
        </row>
        <row r="8">
          <cell r="B8">
            <v>2017.5</v>
          </cell>
          <cell r="C8">
            <v>0</v>
          </cell>
        </row>
        <row r="9">
          <cell r="B9">
            <v>1356644.51</v>
          </cell>
          <cell r="C9">
            <v>686167.86</v>
          </cell>
        </row>
        <row r="10">
          <cell r="B10">
            <v>5732.92</v>
          </cell>
          <cell r="C10">
            <v>899896.68</v>
          </cell>
        </row>
        <row r="11">
          <cell r="B11">
            <v>98056.7</v>
          </cell>
          <cell r="C11">
            <v>20175</v>
          </cell>
        </row>
        <row r="12">
          <cell r="B12">
            <v>0</v>
          </cell>
          <cell r="C12">
            <v>0</v>
          </cell>
        </row>
        <row r="13">
          <cell r="B13">
            <v>3277166.25</v>
          </cell>
          <cell r="C13">
            <v>2952315.75</v>
          </cell>
        </row>
        <row r="14">
          <cell r="B14">
            <v>4664937.01</v>
          </cell>
          <cell r="C14">
            <v>2335102.27</v>
          </cell>
        </row>
      </sheetData>
      <sheetData sheetId="11"/>
      <sheetData sheetId="12">
        <row r="2">
          <cell r="B2">
            <v>107715.27</v>
          </cell>
          <cell r="C2">
            <v>202105.14</v>
          </cell>
        </row>
        <row r="3">
          <cell r="B3">
            <v>1709107.72</v>
          </cell>
          <cell r="C3">
            <v>2048720.19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956.04</v>
          </cell>
          <cell r="C6">
            <v>0</v>
          </cell>
        </row>
        <row r="7">
          <cell r="B7">
            <v>384445.06</v>
          </cell>
          <cell r="C7">
            <v>464070.39</v>
          </cell>
        </row>
        <row r="8">
          <cell r="B8">
            <v>307657.3</v>
          </cell>
          <cell r="C8">
            <v>1572557.61</v>
          </cell>
        </row>
        <row r="9">
          <cell r="B9">
            <v>226117.57</v>
          </cell>
          <cell r="C9">
            <v>298156.48</v>
          </cell>
        </row>
        <row r="10">
          <cell r="B10">
            <v>88376.9</v>
          </cell>
          <cell r="C10">
            <v>189843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106702.55</v>
          </cell>
        </row>
        <row r="13">
          <cell r="B13">
            <v>50824.94</v>
          </cell>
          <cell r="C13">
            <v>0</v>
          </cell>
        </row>
        <row r="14">
          <cell r="B14">
            <v>0</v>
          </cell>
          <cell r="C14">
            <v>2096.2600000000002</v>
          </cell>
        </row>
      </sheetData>
      <sheetData sheetId="13"/>
      <sheetData sheetId="14">
        <row r="2">
          <cell r="B2">
            <v>7801001.3399999999</v>
          </cell>
          <cell r="C2">
            <v>4939265.9400000004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19788.650000000001</v>
          </cell>
          <cell r="C7">
            <v>0</v>
          </cell>
        </row>
        <row r="8">
          <cell r="B8">
            <v>0</v>
          </cell>
          <cell r="C8">
            <v>87844.25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5732.92</v>
          </cell>
          <cell r="C8">
            <v>878914.68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20982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7"/>
      <sheetData sheetId="18">
        <row r="3">
          <cell r="B3">
            <v>0</v>
          </cell>
          <cell r="C3">
            <v>0</v>
          </cell>
        </row>
        <row r="4">
          <cell r="B4">
            <v>151096.22</v>
          </cell>
          <cell r="C4">
            <v>158481.41</v>
          </cell>
        </row>
        <row r="5">
          <cell r="B5">
            <v>169714.11</v>
          </cell>
          <cell r="C5">
            <v>0</v>
          </cell>
        </row>
        <row r="6">
          <cell r="B6">
            <v>155</v>
          </cell>
          <cell r="C6">
            <v>0</v>
          </cell>
        </row>
        <row r="7">
          <cell r="B7">
            <v>52285.54</v>
          </cell>
          <cell r="C7">
            <v>100783.67</v>
          </cell>
        </row>
        <row r="8">
          <cell r="B8">
            <v>0</v>
          </cell>
          <cell r="C8">
            <v>25.18</v>
          </cell>
        </row>
        <row r="9">
          <cell r="B9">
            <v>553333.56999999995</v>
          </cell>
          <cell r="C9">
            <v>2127624.37</v>
          </cell>
        </row>
        <row r="10">
          <cell r="B10">
            <v>0</v>
          </cell>
          <cell r="C10">
            <v>0</v>
          </cell>
        </row>
        <row r="11">
          <cell r="B11">
            <v>267782.12</v>
          </cell>
          <cell r="C11">
            <v>385651.35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1680834.24</v>
          </cell>
          <cell r="C14">
            <v>2111685.64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0</v>
          </cell>
        </row>
        <row r="4">
          <cell r="B4">
            <v>95059.11</v>
          </cell>
          <cell r="C4">
            <v>418816.16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1056108.27</v>
          </cell>
          <cell r="C7">
            <v>1073072.95</v>
          </cell>
        </row>
        <row r="8">
          <cell r="B8">
            <v>0</v>
          </cell>
          <cell r="C8">
            <v>0</v>
          </cell>
        </row>
        <row r="9">
          <cell r="B9">
            <v>1051295.27</v>
          </cell>
          <cell r="C9">
            <v>2292707.25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180772.28</v>
          </cell>
          <cell r="C13">
            <v>0</v>
          </cell>
        </row>
        <row r="14">
          <cell r="B14">
            <v>5437555.0700000003</v>
          </cell>
          <cell r="C14">
            <v>1242513.83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878914.68</v>
          </cell>
        </row>
        <row r="10">
          <cell r="B10">
            <v>0</v>
          </cell>
          <cell r="C10">
            <v>0</v>
          </cell>
        </row>
        <row r="11">
          <cell r="B11">
            <v>5732.92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20982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13846470.16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workbookViewId="0">
      <selection activeCell="E12" sqref="E12"/>
    </sheetView>
  </sheetViews>
  <sheetFormatPr defaultRowHeight="14.4" x14ac:dyDescent="0.3"/>
  <cols>
    <col min="1" max="1" width="22.44140625" bestFit="1" customWidth="1"/>
    <col min="2" max="2" width="15.33203125" bestFit="1" customWidth="1"/>
    <col min="3" max="3" width="10.5546875" bestFit="1" customWidth="1"/>
    <col min="4" max="4" width="14.33203125" bestFit="1" customWidth="1"/>
    <col min="5" max="5" width="9.6640625" bestFit="1" customWidth="1"/>
    <col min="6" max="6" width="13.33203125" bestFit="1" customWidth="1"/>
    <col min="7" max="7" width="9.5546875" bestFit="1" customWidth="1"/>
    <col min="8" max="8" width="14.33203125" bestFit="1" customWidth="1"/>
    <col min="9" max="9" width="9.6640625" bestFit="1" customWidth="1"/>
    <col min="10" max="10" width="15" bestFit="1" customWidth="1"/>
    <col min="11" max="11" width="10.88671875" bestFit="1" customWidth="1"/>
    <col min="12" max="13" width="12.33203125" bestFit="1" customWidth="1"/>
  </cols>
  <sheetData>
    <row r="1" spans="1:15" x14ac:dyDescent="0.3">
      <c r="A1" s="207" t="s">
        <v>102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5" x14ac:dyDescent="0.3">
      <c r="A2" s="207" t="s">
        <v>103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5" x14ac:dyDescent="0.3">
      <c r="A3" s="207" t="s">
        <v>157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5" x14ac:dyDescent="0.3">
      <c r="A4" s="6"/>
      <c r="B4" s="6"/>
      <c r="C4" s="6"/>
      <c r="D4" s="6"/>
      <c r="E4" s="6"/>
      <c r="F4" s="6"/>
      <c r="G4" s="6"/>
      <c r="H4" s="6"/>
      <c r="I4" s="6"/>
      <c r="K4" s="12" t="s">
        <v>142</v>
      </c>
    </row>
    <row r="5" spans="1:15" x14ac:dyDescent="0.3">
      <c r="A5" s="208" t="s">
        <v>14</v>
      </c>
      <c r="B5" s="209" t="s">
        <v>62</v>
      </c>
      <c r="C5" s="210"/>
      <c r="D5" s="215" t="s">
        <v>61</v>
      </c>
      <c r="E5" s="216"/>
      <c r="F5" s="216"/>
      <c r="G5" s="216"/>
      <c r="H5" s="216"/>
      <c r="I5" s="216"/>
      <c r="J5" s="209" t="s">
        <v>63</v>
      </c>
      <c r="K5" s="210"/>
    </row>
    <row r="6" spans="1:15" x14ac:dyDescent="0.3">
      <c r="A6" s="208"/>
      <c r="B6" s="211"/>
      <c r="C6" s="212"/>
      <c r="D6" s="213" t="s">
        <v>16</v>
      </c>
      <c r="E6" s="214"/>
      <c r="F6" s="213" t="s">
        <v>17</v>
      </c>
      <c r="G6" s="214"/>
      <c r="H6" s="213" t="s">
        <v>18</v>
      </c>
      <c r="I6" s="219"/>
      <c r="J6" s="217"/>
      <c r="K6" s="218"/>
    </row>
    <row r="7" spans="1:15" x14ac:dyDescent="0.3">
      <c r="A7" s="82"/>
      <c r="B7" s="99">
        <v>45444</v>
      </c>
      <c r="C7" s="100">
        <v>45078</v>
      </c>
      <c r="D7" s="99">
        <v>45444</v>
      </c>
      <c r="E7" s="100">
        <v>45078</v>
      </c>
      <c r="F7" s="99">
        <v>45444</v>
      </c>
      <c r="G7" s="100">
        <v>45078</v>
      </c>
      <c r="H7" s="99">
        <v>45444</v>
      </c>
      <c r="I7" s="100">
        <v>45078</v>
      </c>
      <c r="J7" s="99">
        <v>45444</v>
      </c>
      <c r="K7" s="100">
        <v>45078</v>
      </c>
    </row>
    <row r="8" spans="1:15" x14ac:dyDescent="0.3">
      <c r="A8" s="74" t="s">
        <v>0</v>
      </c>
      <c r="B8" s="95">
        <v>30972.603729999999</v>
      </c>
      <c r="C8" s="103">
        <v>23768.583609999998</v>
      </c>
      <c r="D8" s="102">
        <v>31019.259120000002</v>
      </c>
      <c r="E8" s="41">
        <v>52268.483623</v>
      </c>
      <c r="F8" s="92">
        <v>15.239750000000001</v>
      </c>
      <c r="G8" s="41">
        <v>158.98264</v>
      </c>
      <c r="H8" s="95">
        <v>31034.498870000003</v>
      </c>
      <c r="I8" s="41">
        <v>52427.466263000002</v>
      </c>
      <c r="J8" s="75">
        <v>61.895140000004176</v>
      </c>
      <c r="K8" s="76">
        <v>28658.882653000004</v>
      </c>
      <c r="L8" s="3"/>
      <c r="M8" s="3"/>
      <c r="N8" s="3"/>
      <c r="O8" s="3"/>
    </row>
    <row r="9" spans="1:15" x14ac:dyDescent="0.3">
      <c r="A9" s="74" t="s">
        <v>1</v>
      </c>
      <c r="B9" s="95">
        <v>3972.0857500000002</v>
      </c>
      <c r="C9" s="103">
        <v>6741.5248700000002</v>
      </c>
      <c r="D9" s="102">
        <v>896.83262999999999</v>
      </c>
      <c r="E9" s="41">
        <v>870.20540000000005</v>
      </c>
      <c r="F9" s="92">
        <v>0</v>
      </c>
      <c r="G9" s="41">
        <v>0.02</v>
      </c>
      <c r="H9" s="95">
        <v>896.83262999999999</v>
      </c>
      <c r="I9" s="41">
        <v>870.22540000000004</v>
      </c>
      <c r="J9" s="75">
        <v>-3075.2531200000003</v>
      </c>
      <c r="K9" s="76">
        <v>-5871.2994699999999</v>
      </c>
      <c r="L9" s="3"/>
      <c r="M9" s="3"/>
      <c r="N9" s="3"/>
      <c r="O9" s="3"/>
    </row>
    <row r="10" spans="1:15" x14ac:dyDescent="0.3">
      <c r="A10" s="74" t="s">
        <v>2</v>
      </c>
      <c r="B10" s="95">
        <v>5375.7827800000005</v>
      </c>
      <c r="C10" s="103">
        <v>4825.3152099999998</v>
      </c>
      <c r="D10" s="102">
        <v>609.80075999999997</v>
      </c>
      <c r="E10" s="41">
        <v>997.95375000000001</v>
      </c>
      <c r="F10" s="92">
        <v>72.191249999999997</v>
      </c>
      <c r="G10" s="41">
        <v>46.462499999999999</v>
      </c>
      <c r="H10" s="95">
        <v>681.99200999999994</v>
      </c>
      <c r="I10" s="41">
        <v>1044.41625</v>
      </c>
      <c r="J10" s="75">
        <v>-4693.7907700000005</v>
      </c>
      <c r="K10" s="76">
        <v>-3780.8989599999995</v>
      </c>
      <c r="L10" s="3"/>
      <c r="M10" s="3"/>
      <c r="N10" s="3"/>
      <c r="O10" s="3"/>
    </row>
    <row r="11" spans="1:15" x14ac:dyDescent="0.3">
      <c r="A11" s="74" t="s">
        <v>3</v>
      </c>
      <c r="B11" s="95">
        <v>40235.992090000007</v>
      </c>
      <c r="C11" s="103">
        <v>25461.187953000001</v>
      </c>
      <c r="D11" s="102">
        <v>3.0375000000000001</v>
      </c>
      <c r="E11" s="41">
        <v>55.063095999999994</v>
      </c>
      <c r="F11" s="92">
        <v>3775.87329</v>
      </c>
      <c r="G11" s="41">
        <v>6054.2249000000002</v>
      </c>
      <c r="H11" s="95">
        <v>3778.9107899999999</v>
      </c>
      <c r="I11" s="41">
        <v>6109.287996</v>
      </c>
      <c r="J11" s="75">
        <v>-36457.081300000005</v>
      </c>
      <c r="K11" s="76">
        <v>-19351.899957000001</v>
      </c>
      <c r="L11" s="3"/>
      <c r="M11" s="3"/>
      <c r="N11" s="3"/>
      <c r="O11" s="3"/>
    </row>
    <row r="12" spans="1:15" x14ac:dyDescent="0.3">
      <c r="A12" s="74" t="s">
        <v>4</v>
      </c>
      <c r="B12" s="95">
        <v>2978.0709900000002</v>
      </c>
      <c r="C12" s="103">
        <v>1931.10538</v>
      </c>
      <c r="D12" s="102">
        <v>621.81618999999989</v>
      </c>
      <c r="E12" s="41">
        <v>410.6823</v>
      </c>
      <c r="F12" s="92">
        <v>0</v>
      </c>
      <c r="G12" s="41">
        <v>0</v>
      </c>
      <c r="H12" s="95">
        <v>621.81618999999989</v>
      </c>
      <c r="I12" s="41">
        <v>410.6823</v>
      </c>
      <c r="J12" s="75">
        <v>-2356.2548000000002</v>
      </c>
      <c r="K12" s="76">
        <v>-1520.42308</v>
      </c>
      <c r="L12" s="3"/>
      <c r="M12" s="3"/>
      <c r="N12" s="3"/>
      <c r="O12" s="3"/>
    </row>
    <row r="13" spans="1:15" x14ac:dyDescent="0.3">
      <c r="A13" s="74" t="s">
        <v>5</v>
      </c>
      <c r="B13" s="95">
        <v>25192.863579999997</v>
      </c>
      <c r="C13" s="103">
        <v>20861.869269999999</v>
      </c>
      <c r="D13" s="102">
        <v>1154.4341200000001</v>
      </c>
      <c r="E13" s="41">
        <v>663.05257999999992</v>
      </c>
      <c r="F13" s="92">
        <v>154.01940999999999</v>
      </c>
      <c r="G13" s="41">
        <v>298.49450000000002</v>
      </c>
      <c r="H13" s="95">
        <v>1308.4535300000002</v>
      </c>
      <c r="I13" s="41">
        <v>961.54707999999994</v>
      </c>
      <c r="J13" s="75">
        <v>-23884.410049999999</v>
      </c>
      <c r="K13" s="76">
        <v>-19900.322189999999</v>
      </c>
      <c r="L13" s="3"/>
      <c r="M13" s="3"/>
      <c r="N13" s="3"/>
      <c r="O13" s="3"/>
    </row>
    <row r="14" spans="1:15" x14ac:dyDescent="0.3">
      <c r="A14" s="74" t="s">
        <v>6</v>
      </c>
      <c r="B14" s="95">
        <v>30879.30402</v>
      </c>
      <c r="C14" s="103">
        <v>28856.426520000001</v>
      </c>
      <c r="D14" s="102">
        <v>578.56985999999995</v>
      </c>
      <c r="E14" s="41">
        <v>698.06540000000007</v>
      </c>
      <c r="F14" s="92">
        <v>88.336610000000007</v>
      </c>
      <c r="G14" s="41">
        <v>164.26715999999999</v>
      </c>
      <c r="H14" s="95">
        <v>666.9064699999999</v>
      </c>
      <c r="I14" s="41">
        <v>862.33256000000006</v>
      </c>
      <c r="J14" s="75">
        <v>-30212.397550000002</v>
      </c>
      <c r="K14" s="76">
        <v>-27994.093960000002</v>
      </c>
      <c r="L14" s="3"/>
      <c r="N14" s="3"/>
      <c r="O14" s="3"/>
    </row>
    <row r="15" spans="1:15" x14ac:dyDescent="0.3">
      <c r="A15" s="74" t="s">
        <v>7</v>
      </c>
      <c r="B15" s="95">
        <v>53353.757720000001</v>
      </c>
      <c r="C15" s="103">
        <v>46404.301759999995</v>
      </c>
      <c r="D15" s="102">
        <v>0</v>
      </c>
      <c r="E15" s="41">
        <v>0</v>
      </c>
      <c r="F15" s="92">
        <v>991.27607999999998</v>
      </c>
      <c r="G15" s="41">
        <v>296.09893</v>
      </c>
      <c r="H15" s="95">
        <v>991.27607999999998</v>
      </c>
      <c r="I15" s="41">
        <v>296.09893</v>
      </c>
      <c r="J15" s="75">
        <v>-52362.481639999998</v>
      </c>
      <c r="K15" s="76">
        <v>-46108.202829999995</v>
      </c>
      <c r="L15" s="3"/>
      <c r="M15" s="3"/>
      <c r="N15" s="3"/>
      <c r="O15" s="3"/>
    </row>
    <row r="16" spans="1:15" x14ac:dyDescent="0.3">
      <c r="A16" s="74" t="s">
        <v>8</v>
      </c>
      <c r="B16" s="95">
        <v>18266.045859999998</v>
      </c>
      <c r="C16" s="103">
        <v>15102.047630000001</v>
      </c>
      <c r="D16" s="102">
        <v>19.111729999999998</v>
      </c>
      <c r="E16" s="41">
        <v>36.396850000000001</v>
      </c>
      <c r="F16" s="92">
        <v>421.87359000000004</v>
      </c>
      <c r="G16" s="41">
        <v>1056.5693799999999</v>
      </c>
      <c r="H16" s="95">
        <v>440.98532000000006</v>
      </c>
      <c r="I16" s="41">
        <v>1092.96623</v>
      </c>
      <c r="J16" s="75">
        <v>-17825.060539999999</v>
      </c>
      <c r="K16" s="76">
        <v>-14009.081400000001</v>
      </c>
      <c r="L16" s="3"/>
      <c r="M16" s="3"/>
      <c r="N16" s="3"/>
      <c r="O16" s="3"/>
    </row>
    <row r="17" spans="1:15" x14ac:dyDescent="0.3">
      <c r="A17" s="74" t="s">
        <v>9</v>
      </c>
      <c r="B17" s="95">
        <v>3.9745500000000002</v>
      </c>
      <c r="C17" s="103">
        <v>0</v>
      </c>
      <c r="D17" s="102">
        <v>0</v>
      </c>
      <c r="E17" s="41">
        <v>0</v>
      </c>
      <c r="F17" s="92">
        <v>6.8000000000000005E-2</v>
      </c>
      <c r="G17" s="41">
        <v>0</v>
      </c>
      <c r="H17" s="95">
        <v>6.8000000000000005E-2</v>
      </c>
      <c r="I17" s="41">
        <v>0</v>
      </c>
      <c r="J17" s="75">
        <v>-3.9065500000000002</v>
      </c>
      <c r="K17" s="76">
        <v>0</v>
      </c>
      <c r="L17" s="3"/>
      <c r="M17" s="3"/>
      <c r="N17" s="3"/>
      <c r="O17" s="3"/>
    </row>
    <row r="18" spans="1:15" x14ac:dyDescent="0.3">
      <c r="A18" s="74" t="s">
        <v>11</v>
      </c>
      <c r="B18" s="95">
        <v>29052.891189999998</v>
      </c>
      <c r="C18" s="103">
        <v>28000.160250000001</v>
      </c>
      <c r="D18" s="102">
        <v>0</v>
      </c>
      <c r="E18" s="41">
        <v>0</v>
      </c>
      <c r="F18" s="92">
        <v>0</v>
      </c>
      <c r="G18" s="41">
        <v>1746.14625</v>
      </c>
      <c r="H18" s="95">
        <v>0</v>
      </c>
      <c r="I18" s="41">
        <v>1746.14625</v>
      </c>
      <c r="J18" s="75" t="s">
        <v>151</v>
      </c>
      <c r="K18" s="76" t="s">
        <v>151</v>
      </c>
      <c r="L18" s="3"/>
      <c r="M18" s="3"/>
      <c r="N18" s="3"/>
      <c r="O18" s="3"/>
    </row>
    <row r="19" spans="1:15" x14ac:dyDescent="0.3">
      <c r="A19" s="74" t="s">
        <v>10</v>
      </c>
      <c r="B19" s="95">
        <v>2874.1120000000001</v>
      </c>
      <c r="C19" s="103">
        <v>3300.46245</v>
      </c>
      <c r="D19" s="102">
        <v>0</v>
      </c>
      <c r="E19" s="41">
        <v>0</v>
      </c>
      <c r="F19" s="92">
        <v>0</v>
      </c>
      <c r="G19" s="41">
        <v>0</v>
      </c>
      <c r="H19" s="95">
        <v>0</v>
      </c>
      <c r="I19" s="41">
        <v>0</v>
      </c>
      <c r="J19" s="75">
        <v>-2874.1120000000001</v>
      </c>
      <c r="K19" s="76">
        <v>-3300.46245</v>
      </c>
      <c r="L19" s="3"/>
      <c r="M19" s="3"/>
      <c r="N19" s="3"/>
      <c r="O19" s="3"/>
    </row>
    <row r="20" spans="1:15" x14ac:dyDescent="0.3">
      <c r="A20" s="74" t="s">
        <v>12</v>
      </c>
      <c r="B20" s="95">
        <v>214.29662999999999</v>
      </c>
      <c r="C20" s="103">
        <v>230.50067999999999</v>
      </c>
      <c r="D20" s="102">
        <v>0</v>
      </c>
      <c r="E20" s="41">
        <v>0</v>
      </c>
      <c r="F20" s="92">
        <v>41.079589999999996</v>
      </c>
      <c r="G20" s="41">
        <v>112.43027000000001</v>
      </c>
      <c r="H20" s="95">
        <v>41.079589999999996</v>
      </c>
      <c r="I20" s="41">
        <v>112.43027000000001</v>
      </c>
      <c r="J20" s="75">
        <v>-173.21704</v>
      </c>
      <c r="K20" s="76">
        <v>-118.07040999999998</v>
      </c>
      <c r="L20" s="3"/>
      <c r="M20" s="3"/>
      <c r="N20" s="3"/>
      <c r="O20" s="3"/>
    </row>
    <row r="21" spans="1:15" x14ac:dyDescent="0.3">
      <c r="A21" s="81" t="s">
        <v>13</v>
      </c>
      <c r="B21" s="93">
        <v>243371.78088999999</v>
      </c>
      <c r="C21" s="77">
        <v>205483.485583</v>
      </c>
      <c r="D21" s="94">
        <v>34902.86191</v>
      </c>
      <c r="E21" s="77">
        <v>55999.902998999998</v>
      </c>
      <c r="F21" s="93">
        <v>5559.9575700000005</v>
      </c>
      <c r="G21" s="77">
        <v>9933.6965300000011</v>
      </c>
      <c r="H21" s="96">
        <v>40462.819480000006</v>
      </c>
      <c r="I21" s="77">
        <v>65933.599528999999</v>
      </c>
      <c r="J21" s="84">
        <v>-173856.07022000002</v>
      </c>
      <c r="K21" s="84">
        <v>-113295.87205399999</v>
      </c>
    </row>
    <row r="22" spans="1:15" x14ac:dyDescent="0.3">
      <c r="A22" s="1" t="s">
        <v>85</v>
      </c>
      <c r="B22" s="1"/>
      <c r="C22" s="1"/>
      <c r="D22" s="1"/>
    </row>
    <row r="23" spans="1:15" x14ac:dyDescent="0.3">
      <c r="A23" s="1" t="s">
        <v>86</v>
      </c>
      <c r="B23" s="1"/>
      <c r="C23" s="1"/>
      <c r="D23" s="1"/>
    </row>
    <row r="24" spans="1:15" x14ac:dyDescent="0.3">
      <c r="A24" s="1" t="s">
        <v>87</v>
      </c>
      <c r="B24" s="1"/>
      <c r="C24" s="1"/>
      <c r="D24" s="1"/>
    </row>
    <row r="25" spans="1:15" x14ac:dyDescent="0.3">
      <c r="A25" s="1"/>
      <c r="B25" s="1"/>
      <c r="C25" s="1"/>
      <c r="D25" s="1"/>
    </row>
    <row r="26" spans="1:15" x14ac:dyDescent="0.3">
      <c r="A26" s="201" t="s">
        <v>208</v>
      </c>
      <c r="B26" s="115"/>
    </row>
    <row r="27" spans="1:15" x14ac:dyDescent="0.3">
      <c r="A27" s="201" t="s">
        <v>209</v>
      </c>
      <c r="B27" s="114"/>
      <c r="E27" s="3"/>
      <c r="F27" s="3"/>
    </row>
    <row r="28" spans="1:15" x14ac:dyDescent="0.3">
      <c r="A28" s="202" t="s">
        <v>210</v>
      </c>
      <c r="E28" s="3"/>
      <c r="F28" s="3"/>
    </row>
  </sheetData>
  <mergeCells count="10">
    <mergeCell ref="A1:K1"/>
    <mergeCell ref="A2:K2"/>
    <mergeCell ref="A3:K3"/>
    <mergeCell ref="A5:A6"/>
    <mergeCell ref="B5:C6"/>
    <mergeCell ref="D6:E6"/>
    <mergeCell ref="D5:I5"/>
    <mergeCell ref="F6:G6"/>
    <mergeCell ref="J5:K6"/>
    <mergeCell ref="H6:I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E38" sqref="E38"/>
    </sheetView>
  </sheetViews>
  <sheetFormatPr defaultRowHeight="14.4" x14ac:dyDescent="0.3"/>
  <cols>
    <col min="1" max="1" width="26.109375" customWidth="1"/>
    <col min="2" max="3" width="14.33203125" bestFit="1" customWidth="1"/>
    <col min="4" max="9" width="12.5546875" bestFit="1" customWidth="1"/>
    <col min="10" max="11" width="12.88671875" bestFit="1" customWidth="1"/>
  </cols>
  <sheetData>
    <row r="1" spans="1:11" x14ac:dyDescent="0.3">
      <c r="A1" s="207" t="s">
        <v>128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x14ac:dyDescent="0.3">
      <c r="A2" s="207" t="s">
        <v>103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3">
      <c r="A3" s="207" t="s">
        <v>141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x14ac:dyDescent="0.3">
      <c r="A4" s="6"/>
      <c r="B4" s="6"/>
      <c r="C4" s="6"/>
      <c r="D4" s="6"/>
      <c r="E4" s="6"/>
      <c r="F4" s="6"/>
      <c r="G4" s="6"/>
      <c r="H4" s="6"/>
      <c r="K4" s="22" t="s">
        <v>65</v>
      </c>
    </row>
    <row r="5" spans="1:11" x14ac:dyDescent="0.3">
      <c r="A5" s="223" t="s">
        <v>14</v>
      </c>
      <c r="B5" s="209" t="s">
        <v>62</v>
      </c>
      <c r="C5" s="210"/>
      <c r="D5" s="208" t="s">
        <v>61</v>
      </c>
      <c r="E5" s="208"/>
      <c r="F5" s="208"/>
      <c r="G5" s="208"/>
      <c r="H5" s="208"/>
      <c r="I5" s="208"/>
      <c r="J5" s="209" t="s">
        <v>63</v>
      </c>
      <c r="K5" s="210"/>
    </row>
    <row r="6" spans="1:11" x14ac:dyDescent="0.3">
      <c r="A6" s="224"/>
      <c r="B6" s="217"/>
      <c r="C6" s="229"/>
      <c r="D6" s="208" t="s">
        <v>16</v>
      </c>
      <c r="E6" s="208"/>
      <c r="F6" s="208" t="s">
        <v>17</v>
      </c>
      <c r="G6" s="208"/>
      <c r="H6" s="219" t="s">
        <v>18</v>
      </c>
      <c r="I6" s="214"/>
      <c r="J6" s="217"/>
      <c r="K6" s="218"/>
    </row>
    <row r="7" spans="1:11" x14ac:dyDescent="0.3">
      <c r="A7" s="23"/>
      <c r="B7" s="8" t="s">
        <v>139</v>
      </c>
      <c r="C7" s="8" t="s">
        <v>139</v>
      </c>
      <c r="D7" s="24" t="s">
        <v>139</v>
      </c>
      <c r="E7" s="25" t="s">
        <v>139</v>
      </c>
      <c r="F7" s="8" t="s">
        <v>139</v>
      </c>
      <c r="G7" s="25" t="s">
        <v>139</v>
      </c>
      <c r="H7" s="8" t="s">
        <v>139</v>
      </c>
      <c r="I7" s="25" t="s">
        <v>139</v>
      </c>
      <c r="J7" s="8" t="s">
        <v>139</v>
      </c>
      <c r="K7" s="25" t="s">
        <v>139</v>
      </c>
    </row>
    <row r="8" spans="1:11" x14ac:dyDescent="0.3">
      <c r="A8" s="26"/>
      <c r="B8" s="27">
        <v>2014</v>
      </c>
      <c r="C8" s="28">
        <v>2013</v>
      </c>
      <c r="D8" s="27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  <c r="J8" s="28">
        <v>2014</v>
      </c>
      <c r="K8" s="29">
        <v>2013</v>
      </c>
    </row>
    <row r="9" spans="1:11" x14ac:dyDescent="0.3">
      <c r="A9" s="30" t="s">
        <v>0</v>
      </c>
      <c r="B9" s="42">
        <f>SUM('[1]Import by SITC 2014'!B4:C4)/1000</f>
        <v>29274.383439999998</v>
      </c>
      <c r="C9" s="56">
        <f>SUM('[2]Import by SITC 2013'!B4:C4)/1000</f>
        <v>31359.497090000001</v>
      </c>
      <c r="D9" s="42">
        <f>SUM('[1]Exports by SITC 2014'!B4:C4)/1000</f>
        <v>63102.2765</v>
      </c>
      <c r="E9" s="45">
        <f>SUM('[2]Exports by SITC 2013'!B4:C4)/1000</f>
        <v>78571.425979999985</v>
      </c>
      <c r="F9" s="57">
        <f>SUM('[1]Re-Exports by SITC 2014'!B4:C4)/1000</f>
        <v>239.53916000000001</v>
      </c>
      <c r="G9" s="45">
        <f>SUM('[2]Re-Exports by SITC 2013'!B4:C4)/1000</f>
        <v>131.62976999999998</v>
      </c>
      <c r="H9" s="57">
        <f>D9+F9</f>
        <v>63341.81566</v>
      </c>
      <c r="I9" s="45">
        <f>G9+E9</f>
        <v>78703.055749999985</v>
      </c>
      <c r="J9" s="44">
        <f>H9-B9</f>
        <v>34067.432220000002</v>
      </c>
      <c r="K9" s="45">
        <f>I9-C9</f>
        <v>47343.558659999981</v>
      </c>
    </row>
    <row r="10" spans="1:11" x14ac:dyDescent="0.3">
      <c r="A10" s="30" t="s">
        <v>1</v>
      </c>
      <c r="B10" s="42">
        <f>SUM('[1]Import by SITC 2014'!B5:C5)/1000</f>
        <v>6886.8480099999997</v>
      </c>
      <c r="C10" s="56">
        <f>SUM('[2]Import by SITC 2013'!B5:C5)/1000</f>
        <v>7227.8168399999995</v>
      </c>
      <c r="D10" s="42">
        <f>SUM('[1]Exports by SITC 2014'!B5:C5)/1000</f>
        <v>16.973599999999998</v>
      </c>
      <c r="E10" s="45">
        <f>SUM('[2]Exports by SITC 2013'!B5:C5)/1000</f>
        <v>75.613550000000004</v>
      </c>
      <c r="F10" s="57">
        <f>SUM('[1]Re-Exports by SITC 2014'!B5:C5)/1000</f>
        <v>1168.0750600000001</v>
      </c>
      <c r="G10" s="45">
        <f>SUM('[2]Re-Exports by SITC 2013'!B5:C5)/1000</f>
        <v>952.33828000000005</v>
      </c>
      <c r="H10" s="57">
        <f t="shared" ref="H10:H21" si="0">D10+F10</f>
        <v>1185.0486600000002</v>
      </c>
      <c r="I10" s="45">
        <f t="shared" ref="I10:I21" si="1">G10+E10</f>
        <v>1027.95183</v>
      </c>
      <c r="J10" s="46">
        <f t="shared" ref="J10:K21" si="2">H10-B10</f>
        <v>-5701.7993499999993</v>
      </c>
      <c r="K10" s="47">
        <f t="shared" si="2"/>
        <v>-6199.8650099999995</v>
      </c>
    </row>
    <row r="11" spans="1:11" x14ac:dyDescent="0.3">
      <c r="A11" s="30" t="s">
        <v>2</v>
      </c>
      <c r="B11" s="42">
        <f>SUM('[1]Import by SITC 2014'!B6:C6)/1000</f>
        <v>3303.5206699999999</v>
      </c>
      <c r="C11" s="56">
        <f>SUM('[2]Import by SITC 2013'!B6:C6)/1000</f>
        <v>2331.3383699999999</v>
      </c>
      <c r="D11" s="42">
        <f>SUM('[1]Exports by SITC 2014'!B6:C6)/1000</f>
        <v>809.37454000000002</v>
      </c>
      <c r="E11" s="45">
        <f>SUM('[2]Exports by SITC 2013'!B6:C6)/1000</f>
        <v>475.53702000000004</v>
      </c>
      <c r="F11" s="57">
        <f>SUM('[1]Re-Exports by SITC 2014'!B6:C6)/1000</f>
        <v>7.7010000000000009E-2</v>
      </c>
      <c r="G11" s="45">
        <f>SUM('[2]Re-Exports by SITC 2013'!B6:C6)/1000</f>
        <v>309.88830000000002</v>
      </c>
      <c r="H11" s="57">
        <f t="shared" si="0"/>
        <v>809.45155</v>
      </c>
      <c r="I11" s="45">
        <f t="shared" si="1"/>
        <v>785.42532000000006</v>
      </c>
      <c r="J11" s="46">
        <f t="shared" si="2"/>
        <v>-2494.0691200000001</v>
      </c>
      <c r="K11" s="47">
        <f t="shared" si="2"/>
        <v>-1545.9130499999999</v>
      </c>
    </row>
    <row r="12" spans="1:11" x14ac:dyDescent="0.3">
      <c r="A12" s="30" t="s">
        <v>3</v>
      </c>
      <c r="B12" s="42">
        <f>SUM('[1]Import by SITC 2014'!B7:C7)/1000</f>
        <v>49494.550159999999</v>
      </c>
      <c r="C12" s="56">
        <f>SUM('[2]Import by SITC 2013'!B7:C7)/1000</f>
        <v>48756.083570000003</v>
      </c>
      <c r="D12" s="42">
        <f>SUM('[1]Exports by SITC 2014'!B7:C7)/1000</f>
        <v>27125.865619999997</v>
      </c>
      <c r="E12" s="45">
        <f>SUM('[2]Exports by SITC 2013'!B7:C7)/1000</f>
        <v>30014.403420000002</v>
      </c>
      <c r="F12" s="57">
        <f>SUM('[1]Re-Exports by SITC 2014'!B7:C7)/1000</f>
        <v>3918.6817900000001</v>
      </c>
      <c r="G12" s="45">
        <f>SUM('[2]Re-Exports by SITC 2013'!B7:C7)/1000</f>
        <v>3967.2690499999999</v>
      </c>
      <c r="H12" s="57">
        <f t="shared" si="0"/>
        <v>31044.547409999996</v>
      </c>
      <c r="I12" s="45">
        <f t="shared" si="1"/>
        <v>33981.672470000005</v>
      </c>
      <c r="J12" s="46">
        <f t="shared" si="2"/>
        <v>-18450.002750000003</v>
      </c>
      <c r="K12" s="47">
        <f t="shared" si="2"/>
        <v>-14774.411099999998</v>
      </c>
    </row>
    <row r="13" spans="1:11" x14ac:dyDescent="0.3">
      <c r="A13" s="30" t="s">
        <v>4</v>
      </c>
      <c r="B13" s="42">
        <f>SUM('[1]Import by SITC 2014'!B8:C8)/1000</f>
        <v>2425.8977400000003</v>
      </c>
      <c r="C13" s="56">
        <f>SUM('[2]Import by SITC 2013'!B8:C8)/1000</f>
        <v>2151.2265499999999</v>
      </c>
      <c r="D13" s="42">
        <f>SUM('[1]Exports by SITC 2014'!B8:C8)/1000</f>
        <v>2.3705599999999998</v>
      </c>
      <c r="E13" s="45">
        <f>SUM('[2]Exports by SITC 2013'!B8:C8)/1000</f>
        <v>0</v>
      </c>
      <c r="F13" s="57">
        <f>SUM('[1]Re-Exports by SITC 2014'!B8:C8)/1000</f>
        <v>6.6959999999999992E-2</v>
      </c>
      <c r="G13" s="45">
        <f>SUM('[2]Re-Exports by SITC 2013'!B8:C8)/1000</f>
        <v>0</v>
      </c>
      <c r="H13" s="57">
        <f t="shared" si="0"/>
        <v>2.4375199999999997</v>
      </c>
      <c r="I13" s="45">
        <f t="shared" si="1"/>
        <v>0</v>
      </c>
      <c r="J13" s="46">
        <f t="shared" si="2"/>
        <v>-2423.4602200000004</v>
      </c>
      <c r="K13" s="47">
        <f t="shared" si="2"/>
        <v>-2151.2265499999999</v>
      </c>
    </row>
    <row r="14" spans="1:11" x14ac:dyDescent="0.3">
      <c r="A14" s="30" t="s">
        <v>5</v>
      </c>
      <c r="B14" s="42">
        <f>SUM('[1]Import by SITC 2014'!B9:C9)/1000</f>
        <v>20383.342980000001</v>
      </c>
      <c r="C14" s="56">
        <f>SUM('[2]Import by SITC 2013'!B9:C9)/1000</f>
        <v>21726.38279</v>
      </c>
      <c r="D14" s="42">
        <f>SUM('[1]Exports by SITC 2014'!B9:C9)/1000</f>
        <v>1242.3349700000001</v>
      </c>
      <c r="E14" s="45">
        <f>SUM('[2]Exports by SITC 2013'!B9:C9)/1000</f>
        <v>1910.5976000000001</v>
      </c>
      <c r="F14" s="57">
        <f>SUM('[1]Re-Exports by SITC 2014'!B9:C9)/1000</f>
        <v>140.11913999999999</v>
      </c>
      <c r="G14" s="45">
        <f>SUM('[2]Re-Exports by SITC 2013'!B9:C9)/1000</f>
        <v>386.70888000000002</v>
      </c>
      <c r="H14" s="57">
        <f t="shared" si="0"/>
        <v>1382.4541100000001</v>
      </c>
      <c r="I14" s="45">
        <f t="shared" si="1"/>
        <v>2297.3064800000002</v>
      </c>
      <c r="J14" s="46">
        <f t="shared" si="2"/>
        <v>-19000.888870000002</v>
      </c>
      <c r="K14" s="47">
        <f t="shared" si="2"/>
        <v>-19429.07631</v>
      </c>
    </row>
    <row r="15" spans="1:11" x14ac:dyDescent="0.3">
      <c r="A15" s="30" t="s">
        <v>6</v>
      </c>
      <c r="B15" s="42">
        <f>SUM('[1]Import by SITC 2014'!B10:C10)/1000</f>
        <v>29213.826949999999</v>
      </c>
      <c r="C15" s="56">
        <f>SUM('[2]Import by SITC 2013'!B10:C10)/1000</f>
        <v>32325.686420000002</v>
      </c>
      <c r="D15" s="42">
        <f>SUM('[1]Exports by SITC 2014'!B10:C10)/1000</f>
        <v>134.74381</v>
      </c>
      <c r="E15" s="45">
        <f>SUM('[2]Exports by SITC 2013'!B10:C10)/1000</f>
        <v>188.14795000000001</v>
      </c>
      <c r="F15" s="57">
        <f>SUM('[1]Re-Exports by SITC 2014'!B10:C10)/1000</f>
        <v>948.64992999999993</v>
      </c>
      <c r="G15" s="45">
        <f>SUM('[2]Re-Exports by SITC 2013'!B10:C10)/1000</f>
        <v>1605.10014</v>
      </c>
      <c r="H15" s="57">
        <f t="shared" si="0"/>
        <v>1083.39374</v>
      </c>
      <c r="I15" s="45">
        <f t="shared" si="1"/>
        <v>1793.24809</v>
      </c>
      <c r="J15" s="46">
        <f t="shared" si="2"/>
        <v>-28130.433209999999</v>
      </c>
      <c r="K15" s="47">
        <f t="shared" si="2"/>
        <v>-30532.438330000001</v>
      </c>
    </row>
    <row r="16" spans="1:11" x14ac:dyDescent="0.3">
      <c r="A16" s="30" t="s">
        <v>7</v>
      </c>
      <c r="B16" s="42">
        <f>SUM('[1]Import by SITC 2014'!B11:C11)/1000</f>
        <v>49408.165019999993</v>
      </c>
      <c r="C16" s="56">
        <f>SUM('[2]Import by SITC 2013'!B11:C11)/1000</f>
        <v>43666.056269999994</v>
      </c>
      <c r="D16" s="42">
        <f>SUM('[1]Exports by SITC 2014'!B11:C11)/1000</f>
        <v>0</v>
      </c>
      <c r="E16" s="45">
        <f>SUM('[2]Exports by SITC 2013'!B11:C11)/1000</f>
        <v>0</v>
      </c>
      <c r="F16" s="57">
        <f>SUM('[1]Re-Exports by SITC 2014'!B11:C11)/1000</f>
        <v>1693.7193400000001</v>
      </c>
      <c r="G16" s="45">
        <f>SUM('[2]Re-Exports by SITC 2013'!B11:C11)/1000</f>
        <v>9299.0858200000002</v>
      </c>
      <c r="H16" s="57">
        <f t="shared" si="0"/>
        <v>1693.7193400000001</v>
      </c>
      <c r="I16" s="45">
        <f t="shared" si="1"/>
        <v>9299.0858200000002</v>
      </c>
      <c r="J16" s="46">
        <f t="shared" si="2"/>
        <v>-47714.44567999999</v>
      </c>
      <c r="K16" s="47">
        <f t="shared" si="2"/>
        <v>-34366.970449999993</v>
      </c>
    </row>
    <row r="17" spans="1:11" x14ac:dyDescent="0.3">
      <c r="A17" s="30" t="s">
        <v>8</v>
      </c>
      <c r="B17" s="42">
        <f>SUM('[1]Import by SITC 2014'!B12:C12)/1000</f>
        <v>19616.142309999999</v>
      </c>
      <c r="C17" s="56">
        <f>SUM('[2]Import by SITC 2013'!B12:C12)/1000</f>
        <v>16937.698640000002</v>
      </c>
      <c r="D17" s="42">
        <f>SUM('[1]Exports by SITC 2014'!B12:C12)/1000</f>
        <v>11.08745</v>
      </c>
      <c r="E17" s="45">
        <f>SUM('[2]Exports by SITC 2013'!B12:C12)/1000</f>
        <v>12.220800000000001</v>
      </c>
      <c r="F17" s="57">
        <f>SUM('[1]Re-Exports by SITC 2014'!B12:C12)/1000</f>
        <v>1160.2309700000001</v>
      </c>
      <c r="G17" s="45">
        <f>SUM('[2]Re-Exports by SITC 2013'!B12:C12)/1000</f>
        <v>938.10672999999997</v>
      </c>
      <c r="H17" s="57">
        <f t="shared" si="0"/>
        <v>1171.3184200000001</v>
      </c>
      <c r="I17" s="45">
        <f t="shared" si="1"/>
        <v>950.32753000000002</v>
      </c>
      <c r="J17" s="46">
        <f t="shared" si="2"/>
        <v>-18444.82389</v>
      </c>
      <c r="K17" s="47">
        <f t="shared" si="2"/>
        <v>-15987.371110000002</v>
      </c>
    </row>
    <row r="18" spans="1:11" hidden="1" x14ac:dyDescent="0.3">
      <c r="A18" s="30" t="s">
        <v>9</v>
      </c>
      <c r="B18" s="42">
        <f>SUM('[1]Import by SITC 2014'!B13:C13)/1000</f>
        <v>0</v>
      </c>
      <c r="C18" s="56">
        <f>SUM('[2]Import by SITC 2013'!B13:C13)/1000</f>
        <v>0</v>
      </c>
      <c r="D18" s="42">
        <f>SUM('[1]Exports by SITC 2014'!B13:C13)/1000</f>
        <v>0</v>
      </c>
      <c r="E18" s="45">
        <f>SUM('[2]Exports by SITC 2013'!B13:C13)/1000</f>
        <v>0</v>
      </c>
      <c r="F18" s="57">
        <f>SUM('[1]Re-Exports by SITC 2014'!B13:C13)/1000</f>
        <v>0</v>
      </c>
      <c r="G18" s="45">
        <f>SUM('[2]Re-Exports by SITC 2013'!B13:C13)/1000</f>
        <v>0</v>
      </c>
      <c r="H18" s="57">
        <f t="shared" si="0"/>
        <v>0</v>
      </c>
      <c r="I18" s="45">
        <f t="shared" si="1"/>
        <v>0</v>
      </c>
      <c r="J18" s="46">
        <f t="shared" si="2"/>
        <v>0</v>
      </c>
      <c r="K18" s="47">
        <f t="shared" si="2"/>
        <v>0</v>
      </c>
    </row>
    <row r="19" spans="1:11" x14ac:dyDescent="0.3">
      <c r="A19" s="30" t="s">
        <v>11</v>
      </c>
      <c r="B19" s="42">
        <f>SUM('[1]Import by SITC 2014'!B14:C14)/1000</f>
        <v>42000.915040000007</v>
      </c>
      <c r="C19" s="56">
        <f>SUM('[2]Import by SITC 2013'!B14:C14)/1000</f>
        <v>54749.529260000003</v>
      </c>
      <c r="D19" s="42">
        <f>SUM('[1]Exports by SITC 2014'!B14:C14)/1000</f>
        <v>0</v>
      </c>
      <c r="E19" s="45">
        <f>SUM('[2]Exports by SITC 2013'!B14:C14)/1000</f>
        <v>0</v>
      </c>
      <c r="F19" s="57">
        <f>SUM('[1]Re-Exports by SITC 2014'!B14:C14)/1000</f>
        <v>4348.6907699999992</v>
      </c>
      <c r="G19" s="45">
        <f>SUM('[2]Re-Exports by SITC 2013'!B14:C14)/1000</f>
        <v>16628.981740000003</v>
      </c>
      <c r="H19" s="57">
        <f t="shared" si="0"/>
        <v>4348.6907699999992</v>
      </c>
      <c r="I19" s="45">
        <f t="shared" si="1"/>
        <v>16628.981740000003</v>
      </c>
      <c r="J19" s="46" t="s">
        <v>64</v>
      </c>
      <c r="K19" s="47" t="s">
        <v>64</v>
      </c>
    </row>
    <row r="20" spans="1:11" x14ac:dyDescent="0.3">
      <c r="A20" s="30" t="s">
        <v>10</v>
      </c>
      <c r="B20" s="42">
        <f>SUM('[1]Import by SITC 2014'!B15:C15)/1000</f>
        <v>10779.540700000001</v>
      </c>
      <c r="C20" s="56">
        <f>SUM('[2]Import by SITC 2013'!B15:C15)/1000</f>
        <v>12626.60548</v>
      </c>
      <c r="D20" s="42">
        <f>SUM('[1]Exports by SITC 2014'!B15:C15)/1000</f>
        <v>0</v>
      </c>
      <c r="E20" s="45">
        <f>SUM('[2]Exports by SITC 2013'!B15:C15)/1000</f>
        <v>0</v>
      </c>
      <c r="F20" s="57">
        <f>SUM('[1]Re-Exports by SITC 2014'!B15:C15)/1000</f>
        <v>0</v>
      </c>
      <c r="G20" s="45">
        <f>SUM('[2]Re-Exports by SITC 2013'!B15:C15)/1000</f>
        <v>0</v>
      </c>
      <c r="H20" s="57">
        <f t="shared" si="0"/>
        <v>0</v>
      </c>
      <c r="I20" s="45">
        <f t="shared" si="1"/>
        <v>0</v>
      </c>
      <c r="J20" s="46">
        <f t="shared" si="2"/>
        <v>-10779.540700000001</v>
      </c>
      <c r="K20" s="47">
        <f>I20-C20</f>
        <v>-12626.60548</v>
      </c>
    </row>
    <row r="21" spans="1:11" x14ac:dyDescent="0.3">
      <c r="A21" s="30" t="s">
        <v>12</v>
      </c>
      <c r="B21" s="42">
        <f>SUM('[1]Import by SITC 2014'!B16:C16)/1000</f>
        <v>1255.04294</v>
      </c>
      <c r="C21" s="56">
        <f>SUM('[2]Import by SITC 2013'!B16:C16)/1000</f>
        <v>1484.51846</v>
      </c>
      <c r="D21" s="42">
        <f>SUM('[1]Exports by SITC 2014'!B16:C16)/1000</f>
        <v>0</v>
      </c>
      <c r="E21" s="45">
        <f>SUM('[2]Exports by SITC 2013'!B16:C16)/1000</f>
        <v>0</v>
      </c>
      <c r="F21" s="57">
        <f>SUM('[1]Re-Exports by SITC 2014'!B16:C16)/1000</f>
        <v>271.02146000000005</v>
      </c>
      <c r="G21" s="45">
        <f>SUM('[2]Re-Exports by SITC 2013'!B16:C16)/1000</f>
        <v>135.80024</v>
      </c>
      <c r="H21" s="57">
        <f t="shared" si="0"/>
        <v>271.02146000000005</v>
      </c>
      <c r="I21" s="45">
        <f t="shared" si="1"/>
        <v>135.80024</v>
      </c>
      <c r="J21" s="46">
        <f t="shared" si="2"/>
        <v>-984.02148</v>
      </c>
      <c r="K21" s="47">
        <f>I21-C21</f>
        <v>-1348.71822</v>
      </c>
    </row>
    <row r="22" spans="1:11" ht="15" thickBot="1" x14ac:dyDescent="0.35">
      <c r="A22" s="2" t="s">
        <v>13</v>
      </c>
      <c r="B22" s="58">
        <f>SUM(B9:B21)</f>
        <v>264042.17596000002</v>
      </c>
      <c r="C22" s="59">
        <f t="shared" ref="C22:J22" si="3">SUM(C9:C21)</f>
        <v>275342.43974</v>
      </c>
      <c r="D22" s="60">
        <f t="shared" si="3"/>
        <v>92445.02704999999</v>
      </c>
      <c r="E22" s="59">
        <f t="shared" si="3"/>
        <v>111247.94631999997</v>
      </c>
      <c r="F22" s="58">
        <f t="shared" si="3"/>
        <v>13888.871589999999</v>
      </c>
      <c r="G22" s="59">
        <f t="shared" si="3"/>
        <v>34354.908949999997</v>
      </c>
      <c r="H22" s="58">
        <f t="shared" si="3"/>
        <v>106333.89864</v>
      </c>
      <c r="I22" s="59">
        <f t="shared" si="3"/>
        <v>145602.85527</v>
      </c>
      <c r="J22" s="54">
        <f t="shared" si="3"/>
        <v>-120056.05304999999</v>
      </c>
      <c r="K22" s="54">
        <f>SUM(K9:K21)</f>
        <v>-91619.036950000009</v>
      </c>
    </row>
    <row r="23" spans="1:11" ht="15" thickTop="1" x14ac:dyDescent="0.3">
      <c r="A23" s="1" t="s">
        <v>85</v>
      </c>
    </row>
    <row r="24" spans="1:11" x14ac:dyDescent="0.3">
      <c r="A24" s="1" t="s">
        <v>86</v>
      </c>
      <c r="J24" s="31"/>
      <c r="K24" s="31"/>
    </row>
    <row r="25" spans="1:11" x14ac:dyDescent="0.3">
      <c r="A25" s="1" t="s">
        <v>87</v>
      </c>
      <c r="D25" s="10"/>
      <c r="E25" s="10"/>
      <c r="F25" s="10"/>
      <c r="H25" s="10"/>
      <c r="I25" s="10"/>
      <c r="J25" s="14"/>
    </row>
    <row r="26" spans="1:11" x14ac:dyDescent="0.3">
      <c r="B26" s="3"/>
      <c r="C26" s="3"/>
      <c r="D26" s="3"/>
      <c r="E26" s="3"/>
      <c r="F26" s="3"/>
      <c r="G26" s="3"/>
      <c r="H26" s="10"/>
      <c r="I26" s="10"/>
      <c r="J26" s="14"/>
      <c r="K26" s="1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B26" sqref="B26:I28"/>
    </sheetView>
  </sheetViews>
  <sheetFormatPr defaultRowHeight="14.4" x14ac:dyDescent="0.3"/>
  <cols>
    <col min="1" max="1" width="23.6640625" customWidth="1"/>
    <col min="2" max="3" width="10.5546875" bestFit="1" customWidth="1"/>
    <col min="4" max="4" width="9.6640625" bestFit="1" customWidth="1"/>
    <col min="5" max="5" width="10.5546875" bestFit="1" customWidth="1"/>
    <col min="6" max="6" width="9.5546875" bestFit="1" customWidth="1"/>
    <col min="7" max="7" width="9.6640625" bestFit="1" customWidth="1"/>
    <col min="8" max="9" width="10.5546875" bestFit="1" customWidth="1"/>
  </cols>
  <sheetData>
    <row r="1" spans="1:9" x14ac:dyDescent="0.3">
      <c r="A1" s="207" t="s">
        <v>109</v>
      </c>
      <c r="B1" s="207"/>
      <c r="C1" s="207"/>
      <c r="D1" s="207"/>
      <c r="E1" s="207"/>
      <c r="F1" s="207"/>
      <c r="G1" s="207"/>
      <c r="H1" s="207"/>
      <c r="I1" s="207"/>
    </row>
    <row r="2" spans="1:9" x14ac:dyDescent="0.3">
      <c r="A2" s="207" t="s">
        <v>105</v>
      </c>
      <c r="B2" s="207"/>
      <c r="C2" s="207"/>
      <c r="D2" s="207"/>
      <c r="E2" s="207"/>
      <c r="F2" s="207"/>
      <c r="G2" s="207"/>
      <c r="H2" s="207"/>
      <c r="I2" s="207"/>
    </row>
    <row r="3" spans="1:9" x14ac:dyDescent="0.3">
      <c r="A3" s="207" t="s">
        <v>140</v>
      </c>
      <c r="B3" s="207"/>
      <c r="C3" s="207"/>
      <c r="D3" s="207"/>
      <c r="E3" s="207"/>
      <c r="F3" s="207"/>
      <c r="G3" s="207"/>
      <c r="H3" s="207"/>
      <c r="I3" s="207"/>
    </row>
    <row r="4" spans="1:9" x14ac:dyDescent="0.3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3">
      <c r="A5" s="208" t="s">
        <v>29</v>
      </c>
      <c r="B5" s="208" t="s">
        <v>62</v>
      </c>
      <c r="C5" s="208"/>
      <c r="D5" s="208" t="s">
        <v>61</v>
      </c>
      <c r="E5" s="208"/>
      <c r="F5" s="208"/>
      <c r="G5" s="208"/>
      <c r="H5" s="208"/>
      <c r="I5" s="208"/>
    </row>
    <row r="6" spans="1:9" x14ac:dyDescent="0.3">
      <c r="A6" s="208"/>
      <c r="B6" s="208"/>
      <c r="C6" s="208"/>
      <c r="D6" s="208" t="s">
        <v>16</v>
      </c>
      <c r="E6" s="208"/>
      <c r="F6" s="214" t="s">
        <v>17</v>
      </c>
      <c r="G6" s="208"/>
      <c r="H6" s="214" t="s">
        <v>18</v>
      </c>
      <c r="I6" s="208"/>
    </row>
    <row r="7" spans="1:9" x14ac:dyDescent="0.3">
      <c r="A7" s="32"/>
      <c r="B7" s="8" t="s">
        <v>129</v>
      </c>
      <c r="C7" s="8" t="s">
        <v>129</v>
      </c>
      <c r="D7" s="24" t="s">
        <v>129</v>
      </c>
      <c r="E7" s="25" t="s">
        <v>129</v>
      </c>
      <c r="F7" s="8" t="s">
        <v>129</v>
      </c>
      <c r="G7" s="25" t="s">
        <v>129</v>
      </c>
      <c r="H7" s="8" t="s">
        <v>129</v>
      </c>
      <c r="I7" s="25" t="s">
        <v>129</v>
      </c>
    </row>
    <row r="8" spans="1:9" x14ac:dyDescent="0.3">
      <c r="A8" s="33"/>
      <c r="B8" s="34">
        <v>2014</v>
      </c>
      <c r="C8" s="35">
        <v>2013</v>
      </c>
      <c r="D8" s="34">
        <v>2014</v>
      </c>
      <c r="E8" s="35">
        <v>2013</v>
      </c>
      <c r="F8" s="34">
        <v>2014</v>
      </c>
      <c r="G8" s="35">
        <v>2013</v>
      </c>
      <c r="H8" s="34">
        <v>2014</v>
      </c>
      <c r="I8" s="35">
        <v>2013</v>
      </c>
    </row>
    <row r="9" spans="1:9" x14ac:dyDescent="0.3">
      <c r="A9" s="36" t="s">
        <v>19</v>
      </c>
      <c r="B9" s="42">
        <f>SUM('[1]Imports by COO 2014'!B3:C3)/1000</f>
        <v>78867.229859999992</v>
      </c>
      <c r="C9" s="48">
        <f>SUM('[2]Imports by COO 2013'!B3:C3)/1000</f>
        <v>82559.322930000009</v>
      </c>
      <c r="D9" s="42">
        <f>SUM('[1]Exports by COO 2014'!B3:C3)/1000</f>
        <v>41037.425752000003</v>
      </c>
      <c r="E9" s="41">
        <f>SUM('[2]Exports by COO 2013'!B3:C3)/1000</f>
        <v>48753.910179999999</v>
      </c>
      <c r="F9" s="42">
        <f>SUM('[1]Re-Exports by COO 2014'!B3:C3)/1000</f>
        <v>8361.6647499999999</v>
      </c>
      <c r="G9" s="41">
        <f>SUM('[2]Re-Exports by COO 2013'!B3:C3)/1000</f>
        <v>16576.360359999999</v>
      </c>
      <c r="H9" s="42">
        <f>D9+F9</f>
        <v>49399.090502000006</v>
      </c>
      <c r="I9" s="41">
        <f>E9+G9</f>
        <v>65330.270539999998</v>
      </c>
    </row>
    <row r="10" spans="1:9" x14ac:dyDescent="0.3">
      <c r="A10" s="36" t="s">
        <v>20</v>
      </c>
      <c r="B10" s="42">
        <f>SUM('[1]Imports by COO 2014'!B4:C4)/1000</f>
        <v>28912.767189999999</v>
      </c>
      <c r="C10" s="48">
        <f>SUM('[2]Imports by COO 2013'!B4:C4)/1000</f>
        <v>29586.487519999999</v>
      </c>
      <c r="D10" s="42">
        <f>SUM('[1]Exports by COO 2014'!B4:C4)/1000</f>
        <v>11196.948525</v>
      </c>
      <c r="E10" s="41">
        <f>SUM('[2]Exports by COO 2013'!B4:C4)/1000</f>
        <v>2884.1638169999997</v>
      </c>
      <c r="F10" s="42">
        <f>SUM('[1]Re-Exports by COO 2014'!B4:C4)/1000</f>
        <v>189.14575999999997</v>
      </c>
      <c r="G10" s="41">
        <f>SUM('[2]Re-Exports by COO 2013'!B4:C4)/1000</f>
        <v>437.76895000000002</v>
      </c>
      <c r="H10" s="42">
        <f t="shared" ref="H10:I20" si="0">D10+F10</f>
        <v>11386.094284999999</v>
      </c>
      <c r="I10" s="41">
        <f t="shared" si="0"/>
        <v>3321.9327669999998</v>
      </c>
    </row>
    <row r="11" spans="1:9" x14ac:dyDescent="0.3">
      <c r="A11" s="36" t="s">
        <v>21</v>
      </c>
      <c r="B11" s="42">
        <f>SUM('[1]Imports by COO 2014'!B5:C5)/1000</f>
        <v>4837.9395000000004</v>
      </c>
      <c r="C11" s="48">
        <f>SUM('[2]Imports by COO 2013'!B5:C5)/1000</f>
        <v>3842.8713099999995</v>
      </c>
      <c r="D11" s="42">
        <f>SUM('[1]Exports by COO 2014'!B5:C5)/1000</f>
        <v>16796.558289000001</v>
      </c>
      <c r="E11" s="41">
        <f>SUM('[2]Exports by COO 2013'!B5:C5)/1000</f>
        <v>28935.991125</v>
      </c>
      <c r="F11" s="42">
        <f>SUM('[1]Re-Exports by COO 2014'!B5:C5)/1000</f>
        <v>152.41578000000001</v>
      </c>
      <c r="G11" s="41">
        <f>SUM('[2]Re-Exports by COO 2013'!B5:C5)/1000</f>
        <v>464.56657999999993</v>
      </c>
      <c r="H11" s="42">
        <f t="shared" si="0"/>
        <v>16948.974069</v>
      </c>
      <c r="I11" s="41">
        <f t="shared" si="0"/>
        <v>29400.557704999999</v>
      </c>
    </row>
    <row r="12" spans="1:9" x14ac:dyDescent="0.3">
      <c r="A12" s="36" t="s">
        <v>22</v>
      </c>
      <c r="B12" s="42">
        <f>SUM('[1]Imports by COO 2014'!B6:C6)/1000</f>
        <v>8132.5538799999986</v>
      </c>
      <c r="C12" s="48">
        <f>SUM('[2]Imports by COO 2013'!B6:C6)/1000</f>
        <v>9218.6162899999999</v>
      </c>
      <c r="D12" s="42">
        <f>SUM('[1]Exports by COO 2014'!B6:C6)/1000</f>
        <v>13004.213390999999</v>
      </c>
      <c r="E12" s="41">
        <f>SUM('[2]Exports by COO 2013'!B6:C6)/1000</f>
        <v>12903.687533</v>
      </c>
      <c r="F12" s="42">
        <f>SUM('[1]Re-Exports by COO 2014'!B6:C6)/1000</f>
        <v>195.34332000000001</v>
      </c>
      <c r="G12" s="41">
        <f>SUM('[2]Re-Exports by COO 2013'!B6:C6)/1000</f>
        <v>23.612260000000003</v>
      </c>
      <c r="H12" s="42">
        <f t="shared" si="0"/>
        <v>13199.556710999999</v>
      </c>
      <c r="I12" s="41">
        <f t="shared" si="0"/>
        <v>12927.299793</v>
      </c>
    </row>
    <row r="13" spans="1:9" x14ac:dyDescent="0.3">
      <c r="A13" s="36" t="s">
        <v>24</v>
      </c>
      <c r="B13" s="42">
        <f>SUM('[1]Imports by COO 2014'!B7:C7)/1000</f>
        <v>5205.1812499999996</v>
      </c>
      <c r="C13" s="48">
        <f>SUM('[2]Imports by COO 2013'!B7:C7)/1000</f>
        <v>5891.3556899999994</v>
      </c>
      <c r="D13" s="42">
        <f>SUM('[1]Exports by COO 2014'!B7:C7)/1000</f>
        <v>0</v>
      </c>
      <c r="E13" s="41">
        <f>SUM('[2]Exports by COO 2013'!B7:C7)/1000</f>
        <v>5.5731599999999997</v>
      </c>
      <c r="F13" s="42">
        <f>SUM('[1]Re-Exports by COO 2014'!B7:C7)/1000</f>
        <v>5.5239099999999999</v>
      </c>
      <c r="G13" s="41">
        <f>SUM('[2]Re-Exports by COO 2013'!B7:C7)/1000</f>
        <v>554.38835000000006</v>
      </c>
      <c r="H13" s="42">
        <f t="shared" si="0"/>
        <v>5.5239099999999999</v>
      </c>
      <c r="I13" s="41">
        <f t="shared" si="0"/>
        <v>559.96151000000009</v>
      </c>
    </row>
    <row r="14" spans="1:9" x14ac:dyDescent="0.3">
      <c r="A14" s="36" t="s">
        <v>25</v>
      </c>
      <c r="B14" s="42">
        <f>SUM('[1]Imports by COO 2014'!B8:C8)/1000</f>
        <v>2779.1412099999998</v>
      </c>
      <c r="C14" s="48">
        <f>SUM('[2]Imports by COO 2013'!B8:C8)/1000</f>
        <v>5004.0260099999996</v>
      </c>
      <c r="D14" s="42">
        <f>SUM('[1]Exports by COO 2014'!B8:C8)/1000</f>
        <v>0</v>
      </c>
      <c r="E14" s="41">
        <f>SUM('[2]Exports by COO 2013'!B8:C8)/1000</f>
        <v>2.86971</v>
      </c>
      <c r="F14" s="42">
        <f>SUM('[1]Re-Exports by COO 2014'!B8:C8)/1000</f>
        <v>0</v>
      </c>
      <c r="G14" s="41">
        <f>SUM('[2]Re-Exports by COO 2013'!B8:C8)/1000</f>
        <v>2.0175000000000001</v>
      </c>
      <c r="H14" s="42">
        <f t="shared" si="0"/>
        <v>0</v>
      </c>
      <c r="I14" s="41">
        <f t="shared" si="0"/>
        <v>4.8872099999999996</v>
      </c>
    </row>
    <row r="15" spans="1:9" x14ac:dyDescent="0.3">
      <c r="A15" s="36" t="s">
        <v>23</v>
      </c>
      <c r="B15" s="42">
        <f>SUM('[1]Imports by COO 2014'!B9:C9)/1000</f>
        <v>24045.96891</v>
      </c>
      <c r="C15" s="48">
        <f>SUM('[2]Imports by COO 2013'!B9:C9)/1000</f>
        <v>25732.569149999999</v>
      </c>
      <c r="D15" s="42">
        <f>SUM('[1]Exports by COO 2014'!B9:C9)/1000</f>
        <v>892.84852000000001</v>
      </c>
      <c r="E15" s="41">
        <f>SUM('[2]Exports by COO 2013'!B9:C9)/1000</f>
        <v>1282.9141999999999</v>
      </c>
      <c r="F15" s="42">
        <f>SUM('[1]Re-Exports by COO 2014'!B9:C9)/1000</f>
        <v>398.61402000000004</v>
      </c>
      <c r="G15" s="41">
        <f>SUM('[2]Re-Exports by COO 2013'!B9:C9)/1000</f>
        <v>2042.8123700000001</v>
      </c>
      <c r="H15" s="42">
        <f t="shared" si="0"/>
        <v>1291.46254</v>
      </c>
      <c r="I15" s="41">
        <f t="shared" si="0"/>
        <v>3325.7265699999998</v>
      </c>
    </row>
    <row r="16" spans="1:9" x14ac:dyDescent="0.3">
      <c r="A16" s="36" t="s">
        <v>130</v>
      </c>
      <c r="B16" s="42">
        <f>SUM('[1]Imports by COO 2014'!B10:C10)/1000</f>
        <v>7667.8541999999989</v>
      </c>
      <c r="C16" s="48">
        <f>SUM('[2]Imports by COO 2013'!B10:C10)/1000</f>
        <v>7759.4524199999996</v>
      </c>
      <c r="D16" s="42">
        <f>SUM('[1]Exports by COO 2014'!B10:C10)/1000</f>
        <v>7576.2952070000001</v>
      </c>
      <c r="E16" s="41">
        <f>SUM('[2]Exports by COO 2013'!B10:C10)/1000</f>
        <v>12847.900184999999</v>
      </c>
      <c r="F16" s="42">
        <f>SUM('[1]Re-Exports by COO 2014'!B10:C10)/1000</f>
        <v>668.5864499999999</v>
      </c>
      <c r="G16" s="41">
        <f>SUM('[2]Re-Exports by COO 2013'!B10:C10)/1000</f>
        <v>905.6296000000001</v>
      </c>
      <c r="H16" s="42">
        <f t="shared" si="0"/>
        <v>8244.8816569999999</v>
      </c>
      <c r="I16" s="41">
        <f t="shared" si="0"/>
        <v>13753.529784999999</v>
      </c>
    </row>
    <row r="17" spans="1:9" x14ac:dyDescent="0.3">
      <c r="A17" s="36" t="s">
        <v>26</v>
      </c>
      <c r="B17" s="42">
        <f>SUM('[1]Imports by COO 2014'!B11:C11)/1000</f>
        <v>2470.0204600000002</v>
      </c>
      <c r="C17" s="48">
        <f>SUM('[2]Imports by COO 2013'!B11:C11)/1000</f>
        <v>1952.7421400000001</v>
      </c>
      <c r="D17" s="42">
        <f>SUM('[1]Exports by COO 2014'!B11:C11)/1000</f>
        <v>38.625039999999998</v>
      </c>
      <c r="E17" s="41">
        <f>SUM('[2]Exports by COO 2013'!B11:C11)/1000</f>
        <v>90.643810000000002</v>
      </c>
      <c r="F17" s="42">
        <f>SUM('[1]Re-Exports by COO 2014'!B11:C11)/1000</f>
        <v>253.53457999999998</v>
      </c>
      <c r="G17" s="41">
        <f>SUM('[2]Re-Exports by COO 2013'!B11:C11)/1000</f>
        <v>118.2317</v>
      </c>
      <c r="H17" s="42">
        <f t="shared" si="0"/>
        <v>292.15961999999996</v>
      </c>
      <c r="I17" s="41">
        <f t="shared" si="0"/>
        <v>208.87551000000002</v>
      </c>
    </row>
    <row r="18" spans="1:9" x14ac:dyDescent="0.3">
      <c r="A18" s="36" t="s">
        <v>131</v>
      </c>
      <c r="B18" s="42">
        <f>SUM('[1]Imports by COO 2014'!B12:C12)/1000</f>
        <v>42444.163099999991</v>
      </c>
      <c r="C18" s="48">
        <f>SUM('[2]Imports by COO 2013'!B12:C12)/1000</f>
        <v>41494.321859999996</v>
      </c>
      <c r="D18" s="42">
        <f>SUM('[1]Exports by COO 2014'!B12:C12)/1000</f>
        <v>0</v>
      </c>
      <c r="E18" s="41">
        <f>SUM('[2]Exports by COO 2013'!B12:C12)/1000</f>
        <v>0</v>
      </c>
      <c r="F18" s="42">
        <f>SUM('[1]Re-Exports by COO 2014'!B12:C12)/1000</f>
        <v>0</v>
      </c>
      <c r="G18" s="41">
        <f>SUM('[2]Re-Exports by COO 2013'!B12:C12)/1000</f>
        <v>0</v>
      </c>
      <c r="H18" s="42">
        <f t="shared" si="0"/>
        <v>0</v>
      </c>
      <c r="I18" s="41">
        <f t="shared" si="0"/>
        <v>0</v>
      </c>
    </row>
    <row r="19" spans="1:9" x14ac:dyDescent="0.3">
      <c r="A19" s="36" t="s">
        <v>27</v>
      </c>
      <c r="B19" s="42">
        <f>SUM('[1]Imports by COO 2014'!B13:C13)/1000</f>
        <v>28995.702350000003</v>
      </c>
      <c r="C19" s="48">
        <f>SUM('[2]Imports by COO 2013'!B13:C13)/1000</f>
        <v>32229.048630000001</v>
      </c>
      <c r="D19" s="42">
        <f>SUM('[1]Exports by COO 2014'!B13:C13)/1000</f>
        <v>62.320010000000003</v>
      </c>
      <c r="E19" s="41">
        <f>SUM('[2]Exports by COO 2013'!B13:C13)/1000</f>
        <v>35.436639999999997</v>
      </c>
      <c r="F19" s="42">
        <f>SUM('[1]Re-Exports by COO 2014'!B13:C13)/1000</f>
        <v>1781.5857599999999</v>
      </c>
      <c r="G19" s="41">
        <f>SUM('[2]Re-Exports by COO 2013'!B13:C13)/1000</f>
        <v>6229.482</v>
      </c>
      <c r="H19" s="42">
        <f t="shared" si="0"/>
        <v>1843.9057699999998</v>
      </c>
      <c r="I19" s="41">
        <f t="shared" si="0"/>
        <v>6264.9186399999999</v>
      </c>
    </row>
    <row r="20" spans="1:9" x14ac:dyDescent="0.3">
      <c r="A20" s="36" t="s">
        <v>28</v>
      </c>
      <c r="B20" s="42">
        <f>SUM('[1]Imports by COO 2014'!B14:C14)/1000</f>
        <v>29683.654050000001</v>
      </c>
      <c r="C20" s="48">
        <f>SUM('[2]Imports by COO 2013'!B14:C14)/1000</f>
        <v>30071.625789999998</v>
      </c>
      <c r="D20" s="42">
        <f>SUM('[1]Exports by COO 2014'!B14:C14)/1000</f>
        <v>1839.792316</v>
      </c>
      <c r="E20" s="41">
        <f>SUM('[2]Exports by COO 2013'!B14:C14)/1000</f>
        <v>3504.8559599999999</v>
      </c>
      <c r="F20" s="42">
        <f>SUM('[1]Re-Exports by COO 2014'!B14:C14)/1000</f>
        <v>1882.4572599999999</v>
      </c>
      <c r="G20" s="41">
        <f>SUM('[2]Re-Exports by COO 2013'!B14:C14)/1000</f>
        <v>7000.0392799999991</v>
      </c>
      <c r="H20" s="61">
        <f t="shared" si="0"/>
        <v>3722.2495760000002</v>
      </c>
      <c r="I20" s="41">
        <f t="shared" si="0"/>
        <v>10504.895239999998</v>
      </c>
    </row>
    <row r="21" spans="1:9" ht="15" thickBot="1" x14ac:dyDescent="0.35">
      <c r="A21" s="37" t="s">
        <v>13</v>
      </c>
      <c r="B21" s="62">
        <f>SUM(B9:B20)</f>
        <v>264042.17595999996</v>
      </c>
      <c r="C21" s="63">
        <f t="shared" ref="C21:H21" si="1">SUM(C9:C20)</f>
        <v>275342.43974</v>
      </c>
      <c r="D21" s="62">
        <f t="shared" si="1"/>
        <v>92445.027050000004</v>
      </c>
      <c r="E21" s="63">
        <f t="shared" si="1"/>
        <v>111247.94631999999</v>
      </c>
      <c r="F21" s="62">
        <f t="shared" si="1"/>
        <v>13888.871589999999</v>
      </c>
      <c r="G21" s="63">
        <f t="shared" si="1"/>
        <v>34354.908950000005</v>
      </c>
      <c r="H21" s="62">
        <f t="shared" si="1"/>
        <v>106333.89864000001</v>
      </c>
      <c r="I21" s="63">
        <f>SUM(I9:I20)</f>
        <v>145602.85527</v>
      </c>
    </row>
    <row r="22" spans="1:9" ht="15" thickTop="1" x14ac:dyDescent="0.3">
      <c r="A22" s="1" t="s">
        <v>85</v>
      </c>
      <c r="B22" s="10"/>
      <c r="C22" s="10"/>
      <c r="D22" s="10"/>
      <c r="E22" s="10"/>
      <c r="F22" s="10"/>
      <c r="G22" s="10"/>
    </row>
    <row r="23" spans="1:9" x14ac:dyDescent="0.3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3">
      <c r="B24" s="10"/>
      <c r="C24" s="10"/>
      <c r="D24" s="10"/>
      <c r="E24" s="10"/>
      <c r="F24" s="10"/>
      <c r="G24" s="10"/>
      <c r="H24" s="10"/>
      <c r="I24" s="10"/>
    </row>
    <row r="25" spans="1:9" x14ac:dyDescent="0.3">
      <c r="B25" s="10"/>
      <c r="C25" s="10"/>
      <c r="D25" s="10"/>
      <c r="E25" s="10"/>
      <c r="F25" s="10"/>
      <c r="G25" s="10"/>
      <c r="H25" s="10"/>
      <c r="I25" s="10"/>
    </row>
    <row r="26" spans="1:9" x14ac:dyDescent="0.3">
      <c r="B26" s="50"/>
      <c r="C26" s="50"/>
      <c r="D26" s="50"/>
      <c r="E26" s="50"/>
      <c r="F26" s="50"/>
      <c r="G26" s="50"/>
      <c r="H26" s="50"/>
      <c r="I26" s="50"/>
    </row>
    <row r="27" spans="1:9" x14ac:dyDescent="0.3">
      <c r="B27" s="50"/>
      <c r="C27" s="50"/>
      <c r="D27" s="50"/>
      <c r="E27" s="50"/>
      <c r="F27" s="50"/>
      <c r="G27" s="50"/>
      <c r="H27" s="50"/>
      <c r="I27" s="50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B22" sqref="B22:I22"/>
    </sheetView>
  </sheetViews>
  <sheetFormatPr defaultRowHeight="14.4" x14ac:dyDescent="0.3"/>
  <cols>
    <col min="1" max="1" width="22.44140625" customWidth="1"/>
    <col min="2" max="5" width="11.5546875" bestFit="1" customWidth="1"/>
    <col min="6" max="7" width="10.5546875" bestFit="1" customWidth="1"/>
    <col min="8" max="11" width="11.5546875" bestFit="1" customWidth="1"/>
  </cols>
  <sheetData>
    <row r="1" spans="1:11" x14ac:dyDescent="0.3">
      <c r="A1" s="207" t="s">
        <v>111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x14ac:dyDescent="0.3">
      <c r="A2" s="207" t="s">
        <v>126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3">
      <c r="A3" s="207" t="s">
        <v>140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x14ac:dyDescent="0.3">
      <c r="A4" s="8"/>
      <c r="B4" s="8"/>
      <c r="C4" s="8"/>
      <c r="D4" s="8"/>
      <c r="E4" s="8"/>
      <c r="F4" s="8"/>
      <c r="G4" s="8"/>
      <c r="H4" s="8"/>
      <c r="K4" s="12" t="s">
        <v>65</v>
      </c>
    </row>
    <row r="5" spans="1:11" x14ac:dyDescent="0.3">
      <c r="A5" s="208" t="s">
        <v>14</v>
      </c>
      <c r="B5" s="208" t="s">
        <v>62</v>
      </c>
      <c r="C5" s="208"/>
      <c r="D5" s="208" t="s">
        <v>61</v>
      </c>
      <c r="E5" s="208"/>
      <c r="F5" s="208"/>
      <c r="G5" s="208"/>
      <c r="H5" s="208"/>
      <c r="I5" s="208"/>
      <c r="J5" s="209" t="s">
        <v>63</v>
      </c>
      <c r="K5" s="210"/>
    </row>
    <row r="6" spans="1:11" x14ac:dyDescent="0.3">
      <c r="A6" s="208"/>
      <c r="B6" s="208"/>
      <c r="C6" s="208"/>
      <c r="D6" s="208" t="s">
        <v>16</v>
      </c>
      <c r="E6" s="208"/>
      <c r="F6" s="208" t="s">
        <v>17</v>
      </c>
      <c r="G6" s="208"/>
      <c r="H6" s="213" t="s">
        <v>18</v>
      </c>
      <c r="I6" s="214"/>
      <c r="J6" s="217"/>
      <c r="K6" s="218"/>
    </row>
    <row r="7" spans="1:11" x14ac:dyDescent="0.3">
      <c r="A7" s="23"/>
      <c r="B7" s="8" t="s">
        <v>129</v>
      </c>
      <c r="C7" s="8" t="s">
        <v>129</v>
      </c>
      <c r="D7" s="24" t="s">
        <v>129</v>
      </c>
      <c r="E7" s="25" t="s">
        <v>129</v>
      </c>
      <c r="F7" s="8" t="s">
        <v>129</v>
      </c>
      <c r="G7" s="25" t="s">
        <v>129</v>
      </c>
      <c r="H7" s="8" t="s">
        <v>129</v>
      </c>
      <c r="I7" s="25" t="s">
        <v>129</v>
      </c>
      <c r="J7" s="8" t="s">
        <v>129</v>
      </c>
      <c r="K7" s="38" t="s">
        <v>129</v>
      </c>
    </row>
    <row r="8" spans="1:11" x14ac:dyDescent="0.3">
      <c r="A8" s="26"/>
      <c r="B8" s="28">
        <v>2014</v>
      </c>
      <c r="C8" s="29">
        <v>2013</v>
      </c>
      <c r="D8" s="28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  <c r="J8" s="28">
        <v>2014</v>
      </c>
      <c r="K8" s="29">
        <v>2013</v>
      </c>
    </row>
    <row r="9" spans="1:11" x14ac:dyDescent="0.3">
      <c r="A9" s="30" t="s">
        <v>0</v>
      </c>
      <c r="B9" s="43">
        <f>SUM('[1]Imports by Caricom SITC 2014'!B2:C2)/1000</f>
        <v>615.89044999999999</v>
      </c>
      <c r="C9" s="41">
        <f>SUM('[2]Imports by Caricom SITC 2013'!B2:C2)/1000</f>
        <v>309.82041000000004</v>
      </c>
      <c r="D9" s="57">
        <f>SUM('[1]Exports by Caricom SITC 2014'!B2:C2)/1000</f>
        <v>7457.0999370000009</v>
      </c>
      <c r="E9" s="49">
        <f>SUM('[2]Exports by Caricom SITC 2013'!B2:C2)/1000</f>
        <v>12740.267280000002</v>
      </c>
      <c r="F9" s="57">
        <f>SUM('[1]Re-Exports by Caricom SITC 2013'!B2:C2)/1000</f>
        <v>30.827400000000001</v>
      </c>
      <c r="G9" s="49">
        <f>SUM('[2]Re-Exports by Caricom SITC 2013'!B2:C2)/1000</f>
        <v>0</v>
      </c>
      <c r="H9" s="64">
        <f>F9+D9</f>
        <v>7487.927337000001</v>
      </c>
      <c r="I9" s="49">
        <f>G9+E9</f>
        <v>12740.267280000002</v>
      </c>
      <c r="J9" s="42">
        <f>H9-B9</f>
        <v>6872.0368870000011</v>
      </c>
      <c r="K9" s="41">
        <f>I9-C9</f>
        <v>12430.446870000002</v>
      </c>
    </row>
    <row r="10" spans="1:11" x14ac:dyDescent="0.3">
      <c r="A10" s="30" t="s">
        <v>1</v>
      </c>
      <c r="B10" s="43">
        <f>SUM('[1]Imports by Caricom SITC 2014'!B3:C3)/1000</f>
        <v>2254.1640200000002</v>
      </c>
      <c r="C10" s="41">
        <f>SUM('[2]Imports by Caricom SITC 2013'!B3:C3)/1000</f>
        <v>3757.82791</v>
      </c>
      <c r="D10" s="57">
        <f>SUM('[1]Exports by Caricom SITC 2014'!B3:C3)/1000</f>
        <v>2.018E-2</v>
      </c>
      <c r="E10" s="49">
        <f>SUM('[2]Exports by Caricom SITC 2013'!B3:C3)/1000</f>
        <v>0</v>
      </c>
      <c r="F10" s="57">
        <f>SUM('[1]Re-Exports by Caricom SITC 2013'!B3:C3)/1000</f>
        <v>3.6480700000000001</v>
      </c>
      <c r="G10" s="49">
        <f>SUM('[2]Re-Exports by Caricom SITC 2013'!B3:C3)/1000</f>
        <v>0</v>
      </c>
      <c r="H10" s="64">
        <f t="shared" ref="H10:H21" si="0">F10+D10</f>
        <v>3.66825</v>
      </c>
      <c r="I10" s="49">
        <f t="shared" ref="I10:I21" si="1">G10+E10</f>
        <v>0</v>
      </c>
      <c r="J10" s="51">
        <f t="shared" ref="J10:K21" si="2">H10-B10</f>
        <v>-2250.49577</v>
      </c>
      <c r="K10" s="52">
        <f t="shared" si="2"/>
        <v>-3757.82791</v>
      </c>
    </row>
    <row r="11" spans="1:11" x14ac:dyDescent="0.3">
      <c r="A11" s="30" t="s">
        <v>2</v>
      </c>
      <c r="B11" s="43">
        <f>SUM('[1]Imports by Caricom SITC 2014'!B4:C4)/1000</f>
        <v>0.12670000000000001</v>
      </c>
      <c r="C11" s="41">
        <f>SUM('[2]Imports by Caricom SITC 2013'!B4:C4)/1000</f>
        <v>0</v>
      </c>
      <c r="D11" s="57">
        <f>SUM('[1]Exports by Caricom SITC 2014'!B4:C4)/1000</f>
        <v>59.919750000000001</v>
      </c>
      <c r="E11" s="49">
        <f>SUM('[2]Exports by Caricom SITC 2013'!B4:C4)/1000</f>
        <v>0</v>
      </c>
      <c r="F11" s="57">
        <f>SUM('[1]Re-Exports by Caricom SITC 2013'!B4:C4)/1000</f>
        <v>0</v>
      </c>
      <c r="G11" s="49">
        <f>SUM('[2]Re-Exports by Caricom SITC 2013'!B4:C4)/1000</f>
        <v>0</v>
      </c>
      <c r="H11" s="64">
        <f t="shared" si="0"/>
        <v>59.919750000000001</v>
      </c>
      <c r="I11" s="49">
        <f t="shared" si="1"/>
        <v>0</v>
      </c>
      <c r="J11" s="51">
        <f t="shared" si="2"/>
        <v>59.793050000000001</v>
      </c>
      <c r="K11" s="52">
        <f t="shared" si="2"/>
        <v>0</v>
      </c>
    </row>
    <row r="12" spans="1:11" x14ac:dyDescent="0.3">
      <c r="A12" s="30" t="s">
        <v>3</v>
      </c>
      <c r="B12" s="43">
        <f>SUM('[1]Imports by Caricom SITC 2014'!B5:C5)/1000</f>
        <v>0</v>
      </c>
      <c r="C12" s="41">
        <f>SUM('[2]Imports by Caricom SITC 2013'!B5:C5)/1000</f>
        <v>0</v>
      </c>
      <c r="D12" s="57">
        <f>SUM('[1]Exports by Caricom SITC 2014'!B5:C5)/1000</f>
        <v>0</v>
      </c>
      <c r="E12" s="49">
        <f>SUM('[2]Exports by Caricom SITC 2013'!B5:C5)/1000</f>
        <v>0</v>
      </c>
      <c r="F12" s="57">
        <f>SUM('[1]Re-Exports by Caricom SITC 2013'!B5:C5)/1000</f>
        <v>47.868490000000001</v>
      </c>
      <c r="G12" s="49">
        <f>SUM('[2]Re-Exports by Caricom SITC 2013'!B5:C5)/1000</f>
        <v>0</v>
      </c>
      <c r="H12" s="64">
        <f t="shared" si="0"/>
        <v>47.868490000000001</v>
      </c>
      <c r="I12" s="49">
        <f t="shared" si="1"/>
        <v>0</v>
      </c>
      <c r="J12" s="51">
        <f t="shared" si="2"/>
        <v>47.868490000000001</v>
      </c>
      <c r="K12" s="52">
        <f t="shared" si="2"/>
        <v>0</v>
      </c>
    </row>
    <row r="13" spans="1:11" x14ac:dyDescent="0.3">
      <c r="A13" s="30" t="s">
        <v>4</v>
      </c>
      <c r="B13" s="43">
        <f>SUM('[1]Imports by Caricom SITC 2014'!B6:C6)/1000</f>
        <v>0</v>
      </c>
      <c r="C13" s="41">
        <f>SUM('[2]Imports by Caricom SITC 2013'!B6:C6)/1000</f>
        <v>0.95604</v>
      </c>
      <c r="D13" s="57">
        <f>SUM('[1]Exports by Caricom SITC 2014'!B6:C6)/1000</f>
        <v>0</v>
      </c>
      <c r="E13" s="49">
        <f>SUM('[2]Exports by Caricom SITC 2013'!B6:C6)/1000</f>
        <v>0</v>
      </c>
      <c r="F13" s="57">
        <f>SUM('[1]Re-Exports by Caricom SITC 2013'!B6:C6)/1000</f>
        <v>0</v>
      </c>
      <c r="G13" s="49">
        <f>SUM('[2]Re-Exports by Caricom SITC 2013'!B6:C6)/1000</f>
        <v>0</v>
      </c>
      <c r="H13" s="64">
        <f t="shared" si="0"/>
        <v>0</v>
      </c>
      <c r="I13" s="49">
        <f t="shared" si="1"/>
        <v>0</v>
      </c>
      <c r="J13" s="51">
        <f t="shared" si="2"/>
        <v>0</v>
      </c>
      <c r="K13" s="52">
        <f t="shared" si="2"/>
        <v>-0.95604</v>
      </c>
    </row>
    <row r="14" spans="1:11" x14ac:dyDescent="0.3">
      <c r="A14" s="30" t="s">
        <v>5</v>
      </c>
      <c r="B14" s="43">
        <f>SUM('[1]Imports by Caricom SITC 2014'!B7:C7)/1000</f>
        <v>1037.32457</v>
      </c>
      <c r="C14" s="41">
        <f>SUM('[2]Imports by Caricom SITC 2013'!B7:C7)/1000</f>
        <v>848.51544999999999</v>
      </c>
      <c r="D14" s="57">
        <f>SUM('[1]Exports by Caricom SITC 2014'!B7:C7)/1000</f>
        <v>21.96753</v>
      </c>
      <c r="E14" s="49">
        <f>SUM('[2]Exports by Caricom SITC 2013'!B7:C7)/1000</f>
        <v>19.788650000000001</v>
      </c>
      <c r="F14" s="57">
        <f>SUM('[1]Re-Exports by Caricom SITC 2013'!B7:C7)/1000</f>
        <v>0</v>
      </c>
      <c r="G14" s="49">
        <f>SUM('[2]Re-Exports by Caricom SITC 2013'!B7:C7)/1000</f>
        <v>0</v>
      </c>
      <c r="H14" s="64">
        <f t="shared" si="0"/>
        <v>21.96753</v>
      </c>
      <c r="I14" s="49">
        <f t="shared" si="1"/>
        <v>19.788650000000001</v>
      </c>
      <c r="J14" s="51">
        <f t="shared" si="2"/>
        <v>-1015.35704</v>
      </c>
      <c r="K14" s="52">
        <f t="shared" si="2"/>
        <v>-828.72680000000003</v>
      </c>
    </row>
    <row r="15" spans="1:11" x14ac:dyDescent="0.3">
      <c r="A15" s="30" t="s">
        <v>6</v>
      </c>
      <c r="B15" s="43">
        <f>SUM('[1]Imports by Caricom SITC 2014'!B8:C8)/1000</f>
        <v>2776.1146899999999</v>
      </c>
      <c r="C15" s="41">
        <f>SUM('[2]Imports by Caricom SITC 2013'!B8:C8)/1000</f>
        <v>1880.2149100000001</v>
      </c>
      <c r="D15" s="57">
        <f>SUM('[1]Exports by Caricom SITC 2014'!B8:C8)/1000</f>
        <v>37.28781</v>
      </c>
      <c r="E15" s="49">
        <f>SUM('[2]Exports by Caricom SITC 2013'!B8:C8)/1000</f>
        <v>87.844250000000002</v>
      </c>
      <c r="F15" s="57">
        <f>SUM('[1]Re-Exports by Caricom SITC 2013'!B8:C8)/1000</f>
        <v>579.98824000000002</v>
      </c>
      <c r="G15" s="49">
        <f>SUM('[2]Re-Exports by Caricom SITC 2013'!B8:C8)/1000</f>
        <v>884.64760000000012</v>
      </c>
      <c r="H15" s="64">
        <f t="shared" si="0"/>
        <v>617.27605000000005</v>
      </c>
      <c r="I15" s="49">
        <f t="shared" si="1"/>
        <v>972.49185000000011</v>
      </c>
      <c r="J15" s="51">
        <f t="shared" si="2"/>
        <v>-2158.8386399999999</v>
      </c>
      <c r="K15" s="52">
        <f t="shared" si="2"/>
        <v>-907.72306000000003</v>
      </c>
    </row>
    <row r="16" spans="1:11" x14ac:dyDescent="0.3">
      <c r="A16" s="30" t="s">
        <v>7</v>
      </c>
      <c r="B16" s="43">
        <f>SUM('[1]Imports by Caricom SITC 2014'!B9:C9)/1000</f>
        <v>446.32216999999997</v>
      </c>
      <c r="C16" s="41">
        <f>SUM('[2]Imports by Caricom SITC 2013'!B9:C9)/1000</f>
        <v>524.27404999999999</v>
      </c>
      <c r="D16" s="57">
        <f>SUM('[1]Exports by Caricom SITC 2014'!B9:C9)/1000</f>
        <v>0</v>
      </c>
      <c r="E16" s="49">
        <f>SUM('[2]Exports by Caricom SITC 2013'!B9:C9)/1000</f>
        <v>0</v>
      </c>
      <c r="F16" s="57">
        <f>SUM('[1]Re-Exports by Caricom SITC 2013'!B9:C9)/1000</f>
        <v>0</v>
      </c>
      <c r="G16" s="49">
        <f>SUM('[2]Re-Exports by Caricom SITC 2013'!B9:C9)/1000</f>
        <v>0</v>
      </c>
      <c r="H16" s="64">
        <f t="shared" si="0"/>
        <v>0</v>
      </c>
      <c r="I16" s="49">
        <f t="shared" si="1"/>
        <v>0</v>
      </c>
      <c r="J16" s="51">
        <f t="shared" si="2"/>
        <v>-446.32216999999997</v>
      </c>
      <c r="K16" s="52">
        <f t="shared" si="2"/>
        <v>-524.27404999999999</v>
      </c>
    </row>
    <row r="17" spans="1:11" x14ac:dyDescent="0.3">
      <c r="A17" s="30" t="s">
        <v>8</v>
      </c>
      <c r="B17" s="43">
        <f>SUM('[1]Imports by Caricom SITC 2014'!B10:C10)/1000</f>
        <v>439.51067999999998</v>
      </c>
      <c r="C17" s="41">
        <f>SUM('[2]Imports by Caricom SITC 2013'!B10:C10)/1000</f>
        <v>278.2199</v>
      </c>
      <c r="D17" s="57">
        <f>SUM('[1]Exports by Caricom SITC 2014'!B10:C10)/1000</f>
        <v>0</v>
      </c>
      <c r="E17" s="49">
        <f>SUM('[2]Exports by Caricom SITC 2013'!B10:C10)/1000</f>
        <v>0</v>
      </c>
      <c r="F17" s="57">
        <f>SUM('[1]Re-Exports by Caricom SITC 2013'!B10:C10)/1000</f>
        <v>0</v>
      </c>
      <c r="G17" s="49">
        <f>SUM('[2]Re-Exports by Caricom SITC 2013'!B10:C10)/1000</f>
        <v>0</v>
      </c>
      <c r="H17" s="64">
        <f t="shared" si="0"/>
        <v>0</v>
      </c>
      <c r="I17" s="49">
        <f t="shared" si="1"/>
        <v>0</v>
      </c>
      <c r="J17" s="51">
        <f t="shared" si="2"/>
        <v>-439.51067999999998</v>
      </c>
      <c r="K17" s="52">
        <f t="shared" si="2"/>
        <v>-278.2199</v>
      </c>
    </row>
    <row r="18" spans="1:11" x14ac:dyDescent="0.3">
      <c r="A18" s="30" t="s">
        <v>9</v>
      </c>
      <c r="B18" s="43">
        <f>SUM('[1]Imports by Caricom SITC 2014'!B11:C11)/1000</f>
        <v>0</v>
      </c>
      <c r="C18" s="41">
        <f>SUM('[2]Imports by Caricom SITC 2013'!B11:C11)/1000</f>
        <v>0</v>
      </c>
      <c r="D18" s="57">
        <f>SUM('[1]Exports by Caricom SITC 2014'!B11:C11)/1000</f>
        <v>0</v>
      </c>
      <c r="E18" s="49">
        <f>SUM('[2]Exports by Caricom SITC 2013'!B11:C11)/1000</f>
        <v>0</v>
      </c>
      <c r="F18" s="57">
        <f>SUM('[1]Re-Exports by Caricom SITC 2013'!B11:C11)/1000</f>
        <v>0</v>
      </c>
      <c r="G18" s="49">
        <f>SUM('[2]Re-Exports by Caricom SITC 2013'!B11:C11)/1000</f>
        <v>0</v>
      </c>
      <c r="H18" s="64">
        <f t="shared" si="0"/>
        <v>0</v>
      </c>
      <c r="I18" s="49">
        <f t="shared" si="1"/>
        <v>0</v>
      </c>
      <c r="J18" s="51">
        <f t="shared" si="2"/>
        <v>0</v>
      </c>
      <c r="K18" s="52">
        <f t="shared" si="2"/>
        <v>0</v>
      </c>
    </row>
    <row r="19" spans="1:11" x14ac:dyDescent="0.3">
      <c r="A19" s="30" t="s">
        <v>11</v>
      </c>
      <c r="B19" s="43">
        <f>SUM('[1]Imports by Caricom SITC 2014'!B12:C12)/1000</f>
        <v>97.930460000000011</v>
      </c>
      <c r="C19" s="41">
        <f>SUM('[2]Imports by Caricom SITC 2013'!B12:C12)/1000</f>
        <v>106.70255</v>
      </c>
      <c r="D19" s="57">
        <f>SUM('[1]Exports by Caricom SITC 2014'!B12:C12)/1000</f>
        <v>0</v>
      </c>
      <c r="E19" s="49">
        <f>SUM('[2]Exports by Caricom SITC 2013'!B12:C12)/1000</f>
        <v>0</v>
      </c>
      <c r="F19" s="57">
        <f>SUM('[1]Re-Exports by Caricom SITC 2013'!B12:C12)/1000</f>
        <v>0</v>
      </c>
      <c r="G19" s="49">
        <f>SUM('[2]Re-Exports by Caricom SITC 2013'!B12:C12)/1000</f>
        <v>20.981999999999999</v>
      </c>
      <c r="H19" s="64">
        <f t="shared" si="0"/>
        <v>0</v>
      </c>
      <c r="I19" s="49">
        <f t="shared" si="1"/>
        <v>20.981999999999999</v>
      </c>
      <c r="J19" s="46" t="s">
        <v>64</v>
      </c>
      <c r="K19" s="47" t="s">
        <v>64</v>
      </c>
    </row>
    <row r="20" spans="1:11" x14ac:dyDescent="0.3">
      <c r="A20" s="30" t="s">
        <v>10</v>
      </c>
      <c r="B20" s="43">
        <f>SUM('[1]Imports by Caricom SITC 2014'!B13:C13)/1000</f>
        <v>0.47046000000000004</v>
      </c>
      <c r="C20" s="41">
        <f>SUM('[2]Imports by Caricom SITC 2013'!B13:C13)/1000</f>
        <v>50.824940000000005</v>
      </c>
      <c r="D20" s="57">
        <f>SUM('[1]Exports by Caricom SITC 2014'!B13:C13)/1000</f>
        <v>0</v>
      </c>
      <c r="E20" s="49">
        <f>SUM('[2]Exports by Caricom SITC 2013'!B13:C13)/1000</f>
        <v>0</v>
      </c>
      <c r="F20" s="57">
        <f>SUM('[1]Re-Exports by Caricom SITC 2013'!B13:C13)/1000</f>
        <v>0</v>
      </c>
      <c r="G20" s="49">
        <f>SUM('[2]Re-Exports by Caricom SITC 2013'!B13:C13)/1000</f>
        <v>0</v>
      </c>
      <c r="H20" s="64">
        <f t="shared" si="0"/>
        <v>0</v>
      </c>
      <c r="I20" s="49">
        <f t="shared" si="1"/>
        <v>0</v>
      </c>
      <c r="J20" s="51">
        <f t="shared" si="2"/>
        <v>-0.47046000000000004</v>
      </c>
      <c r="K20" s="52">
        <f>I20-C20</f>
        <v>-50.824940000000005</v>
      </c>
    </row>
    <row r="21" spans="1:11" x14ac:dyDescent="0.3">
      <c r="A21" s="30" t="s">
        <v>12</v>
      </c>
      <c r="B21" s="43">
        <f>SUM('[1]Imports by Caricom SITC 2014'!B14:C14)/1000</f>
        <v>0</v>
      </c>
      <c r="C21" s="41">
        <f>SUM('[2]Imports by Caricom SITC 2013'!B14:C14)/1000</f>
        <v>2.09626</v>
      </c>
      <c r="D21" s="57">
        <f>SUM('[1]Exports by Caricom SITC 2014'!B14:C14)/1000</f>
        <v>0</v>
      </c>
      <c r="E21" s="49">
        <f>SUM('[2]Exports by Caricom SITC 2013'!B14:C14)/1000</f>
        <v>0</v>
      </c>
      <c r="F21" s="57">
        <f>SUM('[1]Re-Exports by Caricom SITC 2013'!B14:C14)/1000</f>
        <v>6.2542499999999999</v>
      </c>
      <c r="G21" s="49">
        <f>SUM('[2]Re-Exports by Caricom SITC 2013'!B14:C14)/1000</f>
        <v>0</v>
      </c>
      <c r="H21" s="64">
        <f t="shared" si="0"/>
        <v>6.2542499999999999</v>
      </c>
      <c r="I21" s="49">
        <f t="shared" si="1"/>
        <v>0</v>
      </c>
      <c r="J21" s="51">
        <f t="shared" si="2"/>
        <v>6.2542499999999999</v>
      </c>
      <c r="K21" s="53">
        <f>I21-C21</f>
        <v>-2.09626</v>
      </c>
    </row>
    <row r="22" spans="1:11" ht="15" thickBot="1" x14ac:dyDescent="0.35">
      <c r="A22" s="2" t="s">
        <v>13</v>
      </c>
      <c r="B22" s="60">
        <f t="shared" ref="B22:I22" si="3">SUM(B9:B21)</f>
        <v>7667.8541999999989</v>
      </c>
      <c r="C22" s="59">
        <f t="shared" si="3"/>
        <v>7759.4524200000014</v>
      </c>
      <c r="D22" s="60">
        <f t="shared" si="3"/>
        <v>7576.295207000001</v>
      </c>
      <c r="E22" s="59">
        <f t="shared" si="3"/>
        <v>12847.900180000002</v>
      </c>
      <c r="F22" s="60">
        <f t="shared" si="3"/>
        <v>668.58645000000001</v>
      </c>
      <c r="G22" s="59">
        <f t="shared" si="3"/>
        <v>905.6296000000001</v>
      </c>
      <c r="H22" s="60">
        <f t="shared" si="3"/>
        <v>8244.8816569999999</v>
      </c>
      <c r="I22" s="59">
        <f t="shared" si="3"/>
        <v>13753.529780000003</v>
      </c>
      <c r="J22" s="54">
        <f>SUM(J9:J21)</f>
        <v>674.95791700000098</v>
      </c>
      <c r="K22" s="54">
        <f>SUM(K9:K21)</f>
        <v>6079.7979100000011</v>
      </c>
    </row>
    <row r="23" spans="1:11" ht="15" thickTop="1" x14ac:dyDescent="0.3">
      <c r="A23" s="1" t="s">
        <v>85</v>
      </c>
    </row>
    <row r="24" spans="1:11" x14ac:dyDescent="0.3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3">
      <c r="A25" s="1" t="s">
        <v>87</v>
      </c>
      <c r="E25" s="3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workbookViewId="0">
      <selection activeCell="B27" sqref="B27"/>
    </sheetView>
  </sheetViews>
  <sheetFormatPr defaultRowHeight="14.4" x14ac:dyDescent="0.3"/>
  <cols>
    <col min="1" max="1" width="26" customWidth="1"/>
    <col min="2" max="2" width="14.33203125" bestFit="1" customWidth="1"/>
    <col min="3" max="4" width="13.33203125" bestFit="1" customWidth="1"/>
    <col min="5" max="5" width="14.33203125" bestFit="1" customWidth="1"/>
    <col min="6" max="7" width="11.5546875" bestFit="1" customWidth="1"/>
    <col min="8" max="8" width="13.33203125" bestFit="1" customWidth="1"/>
    <col min="9" max="9" width="14.33203125" bestFit="1" customWidth="1"/>
  </cols>
  <sheetData>
    <row r="1" spans="1:9" x14ac:dyDescent="0.3">
      <c r="A1" s="207" t="s">
        <v>113</v>
      </c>
      <c r="B1" s="207"/>
      <c r="C1" s="207"/>
      <c r="D1" s="207"/>
      <c r="E1" s="207"/>
      <c r="F1" s="207"/>
      <c r="G1" s="207"/>
      <c r="H1" s="207"/>
      <c r="I1" s="207"/>
    </row>
    <row r="2" spans="1:9" x14ac:dyDescent="0.3">
      <c r="A2" s="207" t="s">
        <v>132</v>
      </c>
      <c r="B2" s="207"/>
      <c r="C2" s="207"/>
      <c r="D2" s="207"/>
      <c r="E2" s="207"/>
      <c r="F2" s="207"/>
      <c r="G2" s="207"/>
      <c r="H2" s="207"/>
      <c r="I2" s="207"/>
    </row>
    <row r="3" spans="1:9" x14ac:dyDescent="0.3">
      <c r="A3" s="207" t="s">
        <v>140</v>
      </c>
      <c r="B3" s="207"/>
      <c r="C3" s="207"/>
      <c r="D3" s="207"/>
      <c r="E3" s="207"/>
      <c r="F3" s="207"/>
      <c r="G3" s="207"/>
      <c r="H3" s="207"/>
      <c r="I3" s="207"/>
    </row>
    <row r="4" spans="1:9" x14ac:dyDescent="0.3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3">
      <c r="A5" s="208" t="s">
        <v>14</v>
      </c>
      <c r="B5" s="208" t="s">
        <v>62</v>
      </c>
      <c r="C5" s="208"/>
      <c r="D5" s="208" t="s">
        <v>61</v>
      </c>
      <c r="E5" s="208"/>
      <c r="F5" s="208"/>
      <c r="G5" s="208"/>
      <c r="H5" s="208"/>
      <c r="I5" s="208"/>
    </row>
    <row r="6" spans="1:9" x14ac:dyDescent="0.3">
      <c r="A6" s="208"/>
      <c r="B6" s="208"/>
      <c r="C6" s="208"/>
      <c r="D6" s="208" t="s">
        <v>16</v>
      </c>
      <c r="E6" s="208"/>
      <c r="F6" s="208" t="s">
        <v>17</v>
      </c>
      <c r="G6" s="208"/>
      <c r="H6" s="213" t="s">
        <v>18</v>
      </c>
      <c r="I6" s="214"/>
    </row>
    <row r="7" spans="1:9" x14ac:dyDescent="0.3">
      <c r="A7" s="4"/>
      <c r="B7" s="8" t="s">
        <v>129</v>
      </c>
      <c r="C7" s="8" t="s">
        <v>129</v>
      </c>
      <c r="D7" s="24" t="s">
        <v>129</v>
      </c>
      <c r="E7" s="25" t="s">
        <v>129</v>
      </c>
      <c r="F7" s="8" t="s">
        <v>129</v>
      </c>
      <c r="G7" s="25" t="s">
        <v>129</v>
      </c>
      <c r="H7" s="8" t="s">
        <v>129</v>
      </c>
      <c r="I7" s="25" t="s">
        <v>129</v>
      </c>
    </row>
    <row r="8" spans="1:9" x14ac:dyDescent="0.3">
      <c r="A8" s="39"/>
      <c r="B8" s="28">
        <v>2014</v>
      </c>
      <c r="C8" s="29">
        <v>2013</v>
      </c>
      <c r="D8" s="28">
        <v>2014</v>
      </c>
      <c r="E8" s="29">
        <v>2013</v>
      </c>
      <c r="F8" s="28">
        <v>2014</v>
      </c>
      <c r="G8" s="29">
        <v>2013</v>
      </c>
      <c r="H8" s="28">
        <v>2014</v>
      </c>
      <c r="I8" s="29">
        <v>2013</v>
      </c>
    </row>
    <row r="9" spans="1:9" x14ac:dyDescent="0.3">
      <c r="A9" s="19" t="s">
        <v>133</v>
      </c>
      <c r="B9" s="42">
        <f>SUM('[1]Caricom Imports by COO 14'!B3:C3)/1000</f>
        <v>4.01</v>
      </c>
      <c r="C9" s="41">
        <f>SUM('[2]Caricom Imports by COO 13'!B3:C3)/1000</f>
        <v>0</v>
      </c>
      <c r="D9" s="50">
        <f>SUM('[1]CARICOM exports by COO 13'!B3:C3)/1000</f>
        <v>34.565440000000002</v>
      </c>
      <c r="E9" s="41">
        <f>SUM('[2]CARICOM exports by COO 13'!B3:C3)/1000</f>
        <v>0</v>
      </c>
      <c r="F9" s="43">
        <f>SUM('[1]CARICOM re-exports by COO 14'!B3:C3)/1000</f>
        <v>0</v>
      </c>
      <c r="G9" s="41">
        <f>SUM('[2]CARICOM re-exports by COO 13'!B3:C3)/1000</f>
        <v>0</v>
      </c>
      <c r="H9" s="42">
        <f>F9+D9</f>
        <v>34.565440000000002</v>
      </c>
      <c r="I9" s="41">
        <f>G9+E9</f>
        <v>0</v>
      </c>
    </row>
    <row r="10" spans="1:9" x14ac:dyDescent="0.3">
      <c r="A10" s="19" t="s">
        <v>30</v>
      </c>
      <c r="B10" s="42">
        <f>SUM('[1]Caricom Imports by COO 14'!B4:C4)/1000</f>
        <v>788.35709000000008</v>
      </c>
      <c r="C10" s="41">
        <f>SUM('[2]Caricom Imports by COO 13'!B4:C4)/1000</f>
        <v>309.57763</v>
      </c>
      <c r="D10" s="50">
        <f>SUM('[1]CARICOM exports by COO 13'!B4:C4)/1000</f>
        <v>235.88225</v>
      </c>
      <c r="E10" s="41">
        <f>SUM('[2]CARICOM exports by COO 13'!B4:C4)/1000</f>
        <v>513.87527</v>
      </c>
      <c r="F10" s="43">
        <f>SUM('[1]CARICOM re-exports by COO 14'!B4:C4)/1000</f>
        <v>0.73941000000000001</v>
      </c>
      <c r="G10" s="41">
        <f>SUM('[2]CARICOM re-exports by COO 13'!B4:C4)/1000</f>
        <v>0</v>
      </c>
      <c r="H10" s="42">
        <f t="shared" ref="H10:H20" si="0">F10+D10</f>
        <v>236.62165999999999</v>
      </c>
      <c r="I10" s="41">
        <f t="shared" ref="I10:I20" si="1">G10+E10</f>
        <v>513.87527</v>
      </c>
    </row>
    <row r="11" spans="1:9" x14ac:dyDescent="0.3">
      <c r="A11" s="19" t="s">
        <v>31</v>
      </c>
      <c r="B11" s="42">
        <f>SUM('[1]Caricom Imports by COO 14'!B5:C5)/1000</f>
        <v>251.05563000000001</v>
      </c>
      <c r="C11" s="41">
        <f>SUM('[2]Caricom Imports by COO 13'!B5:C5)/1000</f>
        <v>169.71410999999998</v>
      </c>
      <c r="D11" s="50">
        <f>SUM('[1]CARICOM exports by COO 13'!B5:C5)/1000</f>
        <v>0</v>
      </c>
      <c r="E11" s="41">
        <f>SUM('[2]CARICOM exports by COO 13'!B5:C5)/1000</f>
        <v>0</v>
      </c>
      <c r="F11" s="43">
        <f>SUM('[1]CARICOM re-exports by COO 14'!B5:C5)/1000</f>
        <v>15.84</v>
      </c>
      <c r="G11" s="41">
        <f>SUM('[2]CARICOM re-exports by COO 13'!B5:C5)/1000</f>
        <v>0</v>
      </c>
      <c r="H11" s="42">
        <f t="shared" si="0"/>
        <v>15.84</v>
      </c>
      <c r="I11" s="41">
        <f t="shared" si="1"/>
        <v>0</v>
      </c>
    </row>
    <row r="12" spans="1:9" x14ac:dyDescent="0.3">
      <c r="A12" s="19" t="s">
        <v>32</v>
      </c>
      <c r="B12" s="42">
        <f>SUM('[1]Caricom Imports by COO 14'!B6:C6)/1000</f>
        <v>132.27134000000001</v>
      </c>
      <c r="C12" s="41">
        <f>SUM('[2]Caricom Imports by COO 13'!B6:C6)/1000</f>
        <v>0.155</v>
      </c>
      <c r="D12" s="50">
        <f>SUM('[1]CARICOM exports by COO 13'!B6:C6)/1000</f>
        <v>0</v>
      </c>
      <c r="E12" s="41">
        <f>SUM('[2]CARICOM exports by COO 13'!B6:C6)/1000</f>
        <v>0</v>
      </c>
      <c r="F12" s="43">
        <f>SUM('[1]CARICOM re-exports by COO 14'!B6:C6)/1000</f>
        <v>6.0525000000000002</v>
      </c>
      <c r="G12" s="41">
        <f>SUM('[2]CARICOM re-exports by COO 13'!B6:C6)/1000</f>
        <v>0</v>
      </c>
      <c r="H12" s="42">
        <f t="shared" si="0"/>
        <v>6.0525000000000002</v>
      </c>
      <c r="I12" s="41">
        <f t="shared" si="1"/>
        <v>0</v>
      </c>
    </row>
    <row r="13" spans="1:9" x14ac:dyDescent="0.3">
      <c r="A13" s="19" t="s">
        <v>33</v>
      </c>
      <c r="B13" s="42">
        <f>SUM('[1]Caricom Imports by COO 14'!B7:C7)/1000</f>
        <v>498.31162999999998</v>
      </c>
      <c r="C13" s="41">
        <f>SUM('[2]Caricom Imports by COO 13'!B7:C7)/1000</f>
        <v>153.06921</v>
      </c>
      <c r="D13" s="50">
        <f>SUM('[1]CARICOM exports by COO 13'!B7:C7)/1000</f>
        <v>1649.3367800000001</v>
      </c>
      <c r="E13" s="41">
        <f>SUM('[2]CARICOM exports by COO 13'!B7:C7)/1000</f>
        <v>2129.1812199999999</v>
      </c>
      <c r="F13" s="43">
        <f>SUM('[1]CARICOM re-exports by COO 14'!B7:C7)/1000</f>
        <v>0</v>
      </c>
      <c r="G13" s="41">
        <f>SUM('[2]CARICOM re-exports by COO 13'!B7:C7)/1000</f>
        <v>0</v>
      </c>
      <c r="H13" s="42">
        <f t="shared" si="0"/>
        <v>1649.3367800000001</v>
      </c>
      <c r="I13" s="41">
        <f t="shared" si="1"/>
        <v>2129.1812199999999</v>
      </c>
    </row>
    <row r="14" spans="1:9" x14ac:dyDescent="0.3">
      <c r="A14" s="19" t="s">
        <v>134</v>
      </c>
      <c r="B14" s="42">
        <f>SUM('[1]Caricom Imports by COO 14'!B8:C8)/1000</f>
        <v>0</v>
      </c>
      <c r="C14" s="41">
        <f>SUM('[2]Caricom Imports by COO 13'!B8:C8)/1000</f>
        <v>2.5180000000000001E-2</v>
      </c>
      <c r="D14" s="50">
        <f>SUM('[1]CARICOM exports by COO 13'!B8:C8)/1000</f>
        <v>0</v>
      </c>
      <c r="E14" s="41">
        <f>SUM('[2]CARICOM exports by COO 13'!B8:C8)/1000</f>
        <v>0</v>
      </c>
      <c r="F14" s="43">
        <f>SUM('[1]CARICOM re-exports by COO 14'!B8:C8)/1000</f>
        <v>0</v>
      </c>
      <c r="G14" s="41">
        <f>SUM('[2]CARICOM re-exports by COO 13'!B8:C8)/1000</f>
        <v>0</v>
      </c>
      <c r="H14" s="42">
        <f t="shared" si="0"/>
        <v>0</v>
      </c>
      <c r="I14" s="41">
        <f t="shared" si="1"/>
        <v>0</v>
      </c>
    </row>
    <row r="15" spans="1:9" x14ac:dyDescent="0.3">
      <c r="A15" s="19" t="s">
        <v>34</v>
      </c>
      <c r="B15" s="42">
        <f>SUM('[1]Caricom Imports by COO 14'!B9:C9)/1000</f>
        <v>2658.18867</v>
      </c>
      <c r="C15" s="41">
        <f>SUM('[2]Caricom Imports by COO 13'!B9:C9)/1000</f>
        <v>2680.9579399999998</v>
      </c>
      <c r="D15" s="50">
        <f>SUM('[1]CARICOM exports by COO 13'!B9:C9)/1000</f>
        <v>3572.4737939999995</v>
      </c>
      <c r="E15" s="41">
        <f>SUM('[2]CARICOM exports by COO 13'!B9:C9)/1000</f>
        <v>3344.00252</v>
      </c>
      <c r="F15" s="43">
        <f>SUM('[1]CARICOM re-exports by COO 14'!B9:C9)/1000</f>
        <v>645.75279</v>
      </c>
      <c r="G15" s="41">
        <f>SUM('[2]CARICOM re-exports by COO 13'!B9:C9)/1000</f>
        <v>878.91468000000009</v>
      </c>
      <c r="H15" s="42">
        <f t="shared" si="0"/>
        <v>4218.226584</v>
      </c>
      <c r="I15" s="41">
        <f t="shared" si="1"/>
        <v>4222.9171999999999</v>
      </c>
    </row>
    <row r="16" spans="1:9" x14ac:dyDescent="0.3">
      <c r="A16" s="19" t="s">
        <v>135</v>
      </c>
      <c r="B16" s="42">
        <f>SUM('[1]Caricom Imports by COO 14'!B10:C10)/1000</f>
        <v>194.8905</v>
      </c>
      <c r="C16" s="41">
        <f>SUM('[2]Caricom Imports by COO 13'!B10:C10)/1000</f>
        <v>0</v>
      </c>
      <c r="D16" s="50">
        <f>SUM('[1]CARICOM exports by COO 13'!B10:C10)/1000</f>
        <v>0</v>
      </c>
      <c r="E16" s="41">
        <f>SUM('[2]CARICOM exports by COO 13'!B10:C10)/1000</f>
        <v>0</v>
      </c>
      <c r="F16" s="43">
        <f>SUM('[1]CARICOM re-exports by COO 14'!B10:C10)/1000</f>
        <v>0.20175000000000001</v>
      </c>
      <c r="G16" s="41">
        <f>SUM('[2]CARICOM re-exports by COO 13'!B10:C10)/1000</f>
        <v>0</v>
      </c>
      <c r="H16" s="42">
        <f t="shared" si="0"/>
        <v>0.20175000000000001</v>
      </c>
      <c r="I16" s="41">
        <f t="shared" si="1"/>
        <v>0</v>
      </c>
    </row>
    <row r="17" spans="1:9" x14ac:dyDescent="0.3">
      <c r="A17" s="19" t="s">
        <v>136</v>
      </c>
      <c r="B17" s="42">
        <f>SUM('[1]Caricom Imports by COO 14'!B11:C11)/1000</f>
        <v>395.66922</v>
      </c>
      <c r="C17" s="41">
        <f>SUM('[2]Caricom Imports by COO 13'!B11:C11)/1000</f>
        <v>653.43346999999994</v>
      </c>
      <c r="D17" s="50">
        <f>SUM('[1]CARICOM exports by COO 13'!B11:C11)/1000</f>
        <v>2.74255</v>
      </c>
      <c r="E17" s="41">
        <f>SUM('[2]CARICOM exports by COO 13'!B11:C11)/1000</f>
        <v>0</v>
      </c>
      <c r="F17" s="43">
        <f>SUM('[1]CARICOM re-exports by COO 14'!B11:C11)/1000</f>
        <v>0</v>
      </c>
      <c r="G17" s="41">
        <f>SUM('[2]CARICOM re-exports by COO 13'!B11:C11)/1000</f>
        <v>5.73292</v>
      </c>
      <c r="H17" s="42">
        <f t="shared" si="0"/>
        <v>2.74255</v>
      </c>
      <c r="I17" s="41">
        <f t="shared" si="1"/>
        <v>5.73292</v>
      </c>
    </row>
    <row r="18" spans="1:9" x14ac:dyDescent="0.3">
      <c r="A18" s="19" t="s">
        <v>143</v>
      </c>
      <c r="B18" s="42">
        <f>SUM('[1]Caricom Imports by COO 14'!B12:C12)/1000</f>
        <v>0</v>
      </c>
      <c r="C18" s="41">
        <f>SUM('[2]Caricom Imports by COO 13'!B12:C12)/1000</f>
        <v>0</v>
      </c>
      <c r="D18" s="50">
        <f>SUM('[1]CARICOM exports by COO 13'!B12:C12)/1000</f>
        <v>0</v>
      </c>
      <c r="E18" s="41">
        <f>SUM('[2]CARICOM exports by COO 13'!B12:C12)/1000</f>
        <v>0</v>
      </c>
      <c r="F18" s="43">
        <f>SUM('[1]CARICOM re-exports by COO 14'!B12:C12)/1000</f>
        <v>0</v>
      </c>
      <c r="G18" s="41">
        <f>SUM('[2]CARICOM re-exports by COO 13'!B12:C12)/1000</f>
        <v>0</v>
      </c>
      <c r="H18" s="42"/>
      <c r="I18" s="41"/>
    </row>
    <row r="19" spans="1:9" x14ac:dyDescent="0.3">
      <c r="A19" s="19" t="s">
        <v>137</v>
      </c>
      <c r="B19" s="42">
        <f>SUM('[1]Caricom Imports by COO 14'!B13:C13)/1000</f>
        <v>14.68961</v>
      </c>
      <c r="C19" s="41">
        <f>SUM('[2]Caricom Imports by COO 13'!B13:C13)/1000</f>
        <v>0</v>
      </c>
      <c r="D19" s="50">
        <f>SUM('[1]CARICOM exports by COO 13'!B13:C13)/1000</f>
        <v>427.10861</v>
      </c>
      <c r="E19" s="41">
        <f>SUM('[2]CARICOM exports by COO 13'!B13:C13)/1000</f>
        <v>180.77227999999999</v>
      </c>
      <c r="F19" s="43">
        <f>SUM('[1]CARICOM re-exports by COO 14'!B13:C13)/1000</f>
        <v>0</v>
      </c>
      <c r="G19" s="41">
        <f>SUM('[2]CARICOM re-exports by COO 13'!B13:C13)/1000</f>
        <v>0</v>
      </c>
      <c r="H19" s="42">
        <f t="shared" si="0"/>
        <v>427.10861</v>
      </c>
      <c r="I19" s="41">
        <f t="shared" si="1"/>
        <v>180.77227999999999</v>
      </c>
    </row>
    <row r="20" spans="1:9" x14ac:dyDescent="0.3">
      <c r="A20" s="19" t="s">
        <v>38</v>
      </c>
      <c r="B20" s="42">
        <f>SUM('[1]Caricom Imports by COO 14'!B14:C14)/1000</f>
        <v>2730.4105099999997</v>
      </c>
      <c r="C20" s="41">
        <f>SUM('[2]Caricom Imports by COO 13'!B14:C14)/1000</f>
        <v>3792.5198799999998</v>
      </c>
      <c r="D20" s="50">
        <f>SUM('[1]CARICOM exports by COO 13'!B14:C14)/1000</f>
        <v>1654.185782</v>
      </c>
      <c r="E20" s="41">
        <f>SUM('[2]CARICOM exports by COO 13'!B14:C14)/1000</f>
        <v>6680.0689000000002</v>
      </c>
      <c r="F20" s="43">
        <f>SUM('[1]CARICOM re-exports by COO 14'!B14:C14)/1000</f>
        <v>0</v>
      </c>
      <c r="G20" s="41">
        <f>SUM('[2]CARICOM re-exports by COO 13'!B14:C14)/1000</f>
        <v>20.981999999999999</v>
      </c>
      <c r="H20" s="42">
        <f t="shared" si="0"/>
        <v>1654.185782</v>
      </c>
      <c r="I20" s="41">
        <f t="shared" si="1"/>
        <v>6701.0509000000002</v>
      </c>
    </row>
    <row r="21" spans="1:9" ht="15" hidden="1" thickBot="1" x14ac:dyDescent="0.35">
      <c r="A21" s="65" t="s">
        <v>144</v>
      </c>
      <c r="B21" s="42">
        <f>SUM('[1]Caricom Imports by COO 14'!B15:C15)/1000</f>
        <v>0</v>
      </c>
      <c r="C21" s="41">
        <f>SUM('[2]Caricom Imports by COO 13'!B15:C15)/1000</f>
        <v>0</v>
      </c>
      <c r="D21" s="50">
        <f>SUM('[1]CARICOM exports by COO 13'!B15:C15)/1000</f>
        <v>0</v>
      </c>
      <c r="E21" s="41">
        <f>SUM('[2]CARICOM exports by COO 13'!B15:C15)/1000</f>
        <v>0</v>
      </c>
      <c r="F21" s="43">
        <f>SUM('[1]CARICOM re-exports by COO 14'!B15:C15)/1000</f>
        <v>0</v>
      </c>
      <c r="G21" s="41">
        <f>SUM('[2]CARICOM re-exports by COO 13'!B15:C15)/1000</f>
        <v>0</v>
      </c>
      <c r="H21" s="42"/>
      <c r="I21" s="41"/>
    </row>
    <row r="22" spans="1:9" ht="15" thickBot="1" x14ac:dyDescent="0.35">
      <c r="A22" s="7" t="s">
        <v>18</v>
      </c>
      <c r="B22" s="58">
        <f t="shared" ref="B22:I22" si="2">SUM(B9:B20)</f>
        <v>7667.8541999999998</v>
      </c>
      <c r="C22" s="59">
        <f t="shared" si="2"/>
        <v>7759.4524199999996</v>
      </c>
      <c r="D22" s="58">
        <f t="shared" si="2"/>
        <v>7576.2952060000007</v>
      </c>
      <c r="E22" s="59">
        <f t="shared" si="2"/>
        <v>12847.90019</v>
      </c>
      <c r="F22" s="60">
        <f t="shared" si="2"/>
        <v>668.5864499999999</v>
      </c>
      <c r="G22" s="59">
        <f t="shared" si="2"/>
        <v>905.6296000000001</v>
      </c>
      <c r="H22" s="60">
        <f t="shared" si="2"/>
        <v>8244.8816560000014</v>
      </c>
      <c r="I22" s="59">
        <f t="shared" si="2"/>
        <v>13753.529790000001</v>
      </c>
    </row>
    <row r="23" spans="1:9" ht="15" thickTop="1" x14ac:dyDescent="0.3">
      <c r="A23" s="1" t="s">
        <v>85</v>
      </c>
      <c r="B23" s="10"/>
      <c r="C23" s="10"/>
      <c r="D23" s="10"/>
      <c r="E23" s="10"/>
      <c r="F23" s="10"/>
      <c r="G23" s="10"/>
    </row>
    <row r="24" spans="1:9" x14ac:dyDescent="0.3">
      <c r="A24" s="1" t="s">
        <v>138</v>
      </c>
      <c r="B24" s="10"/>
      <c r="C24" s="10"/>
      <c r="D24" s="10"/>
      <c r="E24" s="10"/>
      <c r="F24" s="10"/>
      <c r="G24" s="10"/>
      <c r="H24" s="10"/>
      <c r="I24" s="10"/>
    </row>
    <row r="25" spans="1:9" x14ac:dyDescent="0.3">
      <c r="B25" s="55"/>
      <c r="C25" s="55"/>
      <c r="D25" s="55"/>
      <c r="E25" s="55"/>
      <c r="F25" s="55"/>
      <c r="G25" s="55"/>
      <c r="H25" s="55"/>
      <c r="I25" s="55"/>
    </row>
    <row r="26" spans="1:9" x14ac:dyDescent="0.3">
      <c r="B26" s="57"/>
      <c r="C26" s="57"/>
      <c r="D26" s="57"/>
      <c r="E26" s="57"/>
      <c r="F26" s="57"/>
      <c r="G26" s="57"/>
      <c r="H26" s="57"/>
      <c r="I26" s="57"/>
    </row>
    <row r="27" spans="1:9" x14ac:dyDescent="0.3">
      <c r="B27" s="3"/>
      <c r="C27" s="3"/>
      <c r="D27" s="3"/>
      <c r="E27" s="3"/>
      <c r="F27" s="3"/>
      <c r="G27" s="3"/>
      <c r="H27" s="3"/>
      <c r="I27" s="3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9"/>
  <sheetViews>
    <sheetView workbookViewId="0">
      <selection activeCell="C11" sqref="C11"/>
    </sheetView>
  </sheetViews>
  <sheetFormatPr defaultRowHeight="14.4" x14ac:dyDescent="0.3"/>
  <cols>
    <col min="1" max="1" width="26.109375" customWidth="1"/>
    <col min="2" max="3" width="14.33203125" bestFit="1" customWidth="1"/>
    <col min="4" max="9" width="12.5546875" bestFit="1" customWidth="1"/>
    <col min="10" max="11" width="12.88671875" bestFit="1" customWidth="1"/>
  </cols>
  <sheetData>
    <row r="1" spans="1:11" x14ac:dyDescent="0.3">
      <c r="A1" s="207" t="s">
        <v>128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x14ac:dyDescent="0.3">
      <c r="A2" s="207" t="s">
        <v>103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3">
      <c r="A3" s="207" t="s">
        <v>157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x14ac:dyDescent="0.3">
      <c r="A4" s="6"/>
      <c r="B4" s="6"/>
      <c r="C4" s="6"/>
      <c r="D4" s="6"/>
      <c r="E4" s="6"/>
      <c r="F4" s="6"/>
      <c r="G4" s="6"/>
      <c r="H4" s="6"/>
      <c r="K4" s="12" t="s">
        <v>142</v>
      </c>
    </row>
    <row r="5" spans="1:11" x14ac:dyDescent="0.3">
      <c r="A5" s="223" t="s">
        <v>14</v>
      </c>
      <c r="B5" s="209" t="s">
        <v>62</v>
      </c>
      <c r="C5" s="210"/>
      <c r="D5" s="208" t="s">
        <v>61</v>
      </c>
      <c r="E5" s="208"/>
      <c r="F5" s="208"/>
      <c r="G5" s="208"/>
      <c r="H5" s="208"/>
      <c r="I5" s="208"/>
      <c r="J5" s="209" t="s">
        <v>63</v>
      </c>
      <c r="K5" s="210"/>
    </row>
    <row r="6" spans="1:11" x14ac:dyDescent="0.3">
      <c r="A6" s="224"/>
      <c r="B6" s="217"/>
      <c r="C6" s="229"/>
      <c r="D6" s="208" t="s">
        <v>16</v>
      </c>
      <c r="E6" s="208"/>
      <c r="F6" s="208" t="s">
        <v>17</v>
      </c>
      <c r="G6" s="208"/>
      <c r="H6" s="219" t="s">
        <v>18</v>
      </c>
      <c r="I6" s="214"/>
      <c r="J6" s="217"/>
      <c r="K6" s="218"/>
    </row>
    <row r="7" spans="1:11" x14ac:dyDescent="0.3">
      <c r="A7" s="23"/>
      <c r="B7" s="8" t="s">
        <v>156</v>
      </c>
      <c r="C7" s="25" t="s">
        <v>156</v>
      </c>
      <c r="D7" s="8" t="s">
        <v>156</v>
      </c>
      <c r="E7" s="25" t="s">
        <v>156</v>
      </c>
      <c r="F7" s="8" t="s">
        <v>156</v>
      </c>
      <c r="G7" s="25" t="s">
        <v>156</v>
      </c>
      <c r="H7" s="8" t="s">
        <v>156</v>
      </c>
      <c r="I7" s="25" t="s">
        <v>156</v>
      </c>
      <c r="J7" s="8" t="s">
        <v>156</v>
      </c>
      <c r="K7" s="25" t="s">
        <v>156</v>
      </c>
    </row>
    <row r="8" spans="1:11" x14ac:dyDescent="0.3">
      <c r="A8" s="26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  <c r="J8" s="27">
        <v>2024</v>
      </c>
      <c r="K8" s="28">
        <v>2023</v>
      </c>
    </row>
    <row r="9" spans="1:11" x14ac:dyDescent="0.3">
      <c r="A9" s="30" t="s">
        <v>0</v>
      </c>
      <c r="B9" s="42">
        <v>165408.03576</v>
      </c>
      <c r="C9" s="43">
        <v>153457.23492000002</v>
      </c>
      <c r="D9" s="42">
        <v>181550.093246</v>
      </c>
      <c r="E9" s="41">
        <v>192763.08199099998</v>
      </c>
      <c r="F9" s="57">
        <v>258.59877</v>
      </c>
      <c r="G9" s="41">
        <v>304.63453000000004</v>
      </c>
      <c r="H9" s="57">
        <v>181808.69201600002</v>
      </c>
      <c r="I9" s="45">
        <v>193067.71652099999</v>
      </c>
      <c r="J9" s="44">
        <v>16400.656256000017</v>
      </c>
      <c r="K9" s="45">
        <v>39610.481600999978</v>
      </c>
    </row>
    <row r="10" spans="1:11" x14ac:dyDescent="0.3">
      <c r="A10" s="30" t="s">
        <v>1</v>
      </c>
      <c r="B10" s="42">
        <v>27696.835999999999</v>
      </c>
      <c r="C10" s="43">
        <v>27330.928919999998</v>
      </c>
      <c r="D10" s="42">
        <v>4461.7910999999995</v>
      </c>
      <c r="E10" s="41">
        <v>3746.6905999999994</v>
      </c>
      <c r="F10" s="57">
        <v>211.99588</v>
      </c>
      <c r="G10" s="41">
        <v>260.28004999999996</v>
      </c>
      <c r="H10" s="57">
        <v>4673.7869799999999</v>
      </c>
      <c r="I10" s="45">
        <v>4006.9706499999993</v>
      </c>
      <c r="J10" s="46">
        <v>-23023.049019999999</v>
      </c>
      <c r="K10" s="47">
        <v>-23323.958269999999</v>
      </c>
    </row>
    <row r="11" spans="1:11" x14ac:dyDescent="0.3">
      <c r="A11" s="30" t="s">
        <v>2</v>
      </c>
      <c r="B11" s="42">
        <v>27966.78658</v>
      </c>
      <c r="C11" s="43">
        <v>23284.65367</v>
      </c>
      <c r="D11" s="42">
        <v>2159.1419500000002</v>
      </c>
      <c r="E11" s="41">
        <v>2642.7708299999999</v>
      </c>
      <c r="F11" s="57">
        <v>518.75699999999995</v>
      </c>
      <c r="G11" s="41">
        <v>189.083</v>
      </c>
      <c r="H11" s="57">
        <v>2677.8989500000002</v>
      </c>
      <c r="I11" s="45">
        <v>2831.85383</v>
      </c>
      <c r="J11" s="46">
        <v>-25288.887630000001</v>
      </c>
      <c r="K11" s="47">
        <v>-20452.79984</v>
      </c>
    </row>
    <row r="12" spans="1:11" x14ac:dyDescent="0.3">
      <c r="A12" s="30" t="s">
        <v>3</v>
      </c>
      <c r="B12" s="42">
        <v>231468.027814</v>
      </c>
      <c r="C12" s="43">
        <v>185403.30850400002</v>
      </c>
      <c r="D12" s="42">
        <v>16.184999999999999</v>
      </c>
      <c r="E12" s="41">
        <v>689.58199300000001</v>
      </c>
      <c r="F12" s="57">
        <v>28663.596540000002</v>
      </c>
      <c r="G12" s="41">
        <v>24897.750060000002</v>
      </c>
      <c r="H12" s="57">
        <v>28679.781540000004</v>
      </c>
      <c r="I12" s="45">
        <v>25587.332053000002</v>
      </c>
      <c r="J12" s="46">
        <v>-202788.246274</v>
      </c>
      <c r="K12" s="47">
        <v>-159815.97645100002</v>
      </c>
    </row>
    <row r="13" spans="1:11" x14ac:dyDescent="0.3">
      <c r="A13" s="30" t="s">
        <v>4</v>
      </c>
      <c r="B13" s="42">
        <v>19286.573479999999</v>
      </c>
      <c r="C13" s="43">
        <v>15873.931710000001</v>
      </c>
      <c r="D13" s="42">
        <v>4723.8090299999994</v>
      </c>
      <c r="E13" s="41">
        <v>3015.46515</v>
      </c>
      <c r="F13" s="57">
        <v>0</v>
      </c>
      <c r="G13" s="41">
        <v>0</v>
      </c>
      <c r="H13" s="57">
        <v>4723.8090299999994</v>
      </c>
      <c r="I13" s="45">
        <v>3015.46515</v>
      </c>
      <c r="J13" s="46">
        <v>-14562.764449999999</v>
      </c>
      <c r="K13" s="47">
        <v>-12858.466560000001</v>
      </c>
    </row>
    <row r="14" spans="1:11" x14ac:dyDescent="0.3">
      <c r="A14" s="30" t="s">
        <v>5</v>
      </c>
      <c r="B14" s="42">
        <v>134609.97138</v>
      </c>
      <c r="C14" s="43">
        <v>131916.63424999997</v>
      </c>
      <c r="D14" s="42">
        <v>1829.8657200000002</v>
      </c>
      <c r="E14" s="41">
        <v>2874.1695900000004</v>
      </c>
      <c r="F14" s="57">
        <v>885.44676000000004</v>
      </c>
      <c r="G14" s="41">
        <v>1132.3632399999999</v>
      </c>
      <c r="H14" s="57">
        <v>2715.3124800000005</v>
      </c>
      <c r="I14" s="45">
        <v>4006.5328300000001</v>
      </c>
      <c r="J14" s="46">
        <v>-131894.65890000001</v>
      </c>
      <c r="K14" s="47">
        <v>-127910.10141999998</v>
      </c>
    </row>
    <row r="15" spans="1:11" x14ac:dyDescent="0.3">
      <c r="A15" s="30" t="s">
        <v>6</v>
      </c>
      <c r="B15" s="42">
        <v>191621.22769</v>
      </c>
      <c r="C15" s="43">
        <v>186830.18028999999</v>
      </c>
      <c r="D15" s="42">
        <v>3983.8486699999999</v>
      </c>
      <c r="E15" s="41">
        <v>4553.2262799999999</v>
      </c>
      <c r="F15" s="57">
        <v>923.56481000000008</v>
      </c>
      <c r="G15" s="41">
        <v>879.44512999999995</v>
      </c>
      <c r="H15" s="57">
        <v>4907.4134800000002</v>
      </c>
      <c r="I15" s="45">
        <v>5432.6714099999999</v>
      </c>
      <c r="J15" s="46">
        <v>-186713.81421000001</v>
      </c>
      <c r="K15" s="47">
        <v>-181397.50887999998</v>
      </c>
    </row>
    <row r="16" spans="1:11" x14ac:dyDescent="0.3">
      <c r="A16" s="30" t="s">
        <v>7</v>
      </c>
      <c r="B16" s="42">
        <v>381230.36583000002</v>
      </c>
      <c r="C16" s="43">
        <v>275140.2867</v>
      </c>
      <c r="D16" s="42">
        <v>0</v>
      </c>
      <c r="E16" s="41">
        <v>0</v>
      </c>
      <c r="F16" s="57">
        <v>3677.9711500000003</v>
      </c>
      <c r="G16" s="41">
        <v>3101.7683700000002</v>
      </c>
      <c r="H16" s="57">
        <v>3677.9711500000003</v>
      </c>
      <c r="I16" s="45">
        <v>3101.7683700000002</v>
      </c>
      <c r="J16" s="46">
        <v>-377552.39468000003</v>
      </c>
      <c r="K16" s="47">
        <v>-272038.51832999999</v>
      </c>
    </row>
    <row r="17" spans="1:11" x14ac:dyDescent="0.3">
      <c r="A17" s="30" t="s">
        <v>8</v>
      </c>
      <c r="B17" s="42">
        <v>111489.05937</v>
      </c>
      <c r="C17" s="43">
        <v>97713.206519999992</v>
      </c>
      <c r="D17" s="42">
        <v>1779.53748</v>
      </c>
      <c r="E17" s="41">
        <v>217.55623</v>
      </c>
      <c r="F17" s="57">
        <v>13188.838960000001</v>
      </c>
      <c r="G17" s="41">
        <v>3559.4807400000004</v>
      </c>
      <c r="H17" s="57">
        <v>14968.37644</v>
      </c>
      <c r="I17" s="45">
        <v>3777.0369700000006</v>
      </c>
      <c r="J17" s="46">
        <v>-96520.68293000001</v>
      </c>
      <c r="K17" s="47">
        <v>-93936.169549999991</v>
      </c>
    </row>
    <row r="18" spans="1:11" x14ac:dyDescent="0.3">
      <c r="A18" s="30" t="s">
        <v>9</v>
      </c>
      <c r="B18" s="42">
        <v>4.0279300000000005</v>
      </c>
      <c r="C18" s="43">
        <v>0</v>
      </c>
      <c r="D18" s="42">
        <v>0</v>
      </c>
      <c r="E18" s="41">
        <v>0</v>
      </c>
      <c r="F18" s="57">
        <v>0.17061000000000001</v>
      </c>
      <c r="G18" s="41">
        <v>0.12919999999999998</v>
      </c>
      <c r="H18" s="57">
        <v>0.17061000000000001</v>
      </c>
      <c r="I18" s="45">
        <v>0.12919999999999998</v>
      </c>
      <c r="J18" s="46">
        <v>-3.8573200000000005</v>
      </c>
      <c r="K18" s="47">
        <v>0.12919999999999998</v>
      </c>
    </row>
    <row r="19" spans="1:11" x14ac:dyDescent="0.3">
      <c r="A19" s="30" t="s">
        <v>11</v>
      </c>
      <c r="B19" s="42">
        <v>168899.12480000002</v>
      </c>
      <c r="C19" s="43">
        <v>168671.54746999999</v>
      </c>
      <c r="D19" s="42">
        <v>0</v>
      </c>
      <c r="E19" s="41">
        <v>0</v>
      </c>
      <c r="F19" s="57">
        <v>15812.237060000001</v>
      </c>
      <c r="G19" s="41">
        <v>15030.64445</v>
      </c>
      <c r="H19" s="57">
        <v>15812.237060000001</v>
      </c>
      <c r="I19" s="45">
        <v>15030.64445</v>
      </c>
      <c r="J19" s="75" t="s">
        <v>151</v>
      </c>
      <c r="K19" s="76" t="s">
        <v>151</v>
      </c>
    </row>
    <row r="20" spans="1:11" x14ac:dyDescent="0.3">
      <c r="A20" s="30" t="s">
        <v>10</v>
      </c>
      <c r="B20" s="42">
        <v>17250.307700000001</v>
      </c>
      <c r="C20" s="43">
        <v>22720.83409</v>
      </c>
      <c r="D20" s="42">
        <v>0</v>
      </c>
      <c r="E20" s="41">
        <v>0</v>
      </c>
      <c r="F20" s="57">
        <v>0</v>
      </c>
      <c r="G20" s="41">
        <v>0</v>
      </c>
      <c r="H20" s="57">
        <v>0</v>
      </c>
      <c r="I20" s="45">
        <v>0</v>
      </c>
      <c r="J20" s="46">
        <v>-17250.307700000001</v>
      </c>
      <c r="K20" s="47">
        <v>-22720.83409</v>
      </c>
    </row>
    <row r="21" spans="1:11" x14ac:dyDescent="0.3">
      <c r="A21" s="30" t="s">
        <v>12</v>
      </c>
      <c r="B21" s="42">
        <v>1941.9215099999997</v>
      </c>
      <c r="C21" s="43">
        <v>1345.7027700000001</v>
      </c>
      <c r="D21" s="42">
        <v>0</v>
      </c>
      <c r="E21" s="41">
        <v>0.3</v>
      </c>
      <c r="F21" s="57">
        <v>436.67174999999997</v>
      </c>
      <c r="G21" s="41">
        <v>794.51661000000001</v>
      </c>
      <c r="H21" s="57">
        <v>436.67174999999997</v>
      </c>
      <c r="I21" s="45">
        <v>794.81660999999997</v>
      </c>
      <c r="J21" s="46">
        <v>-1505.2497599999997</v>
      </c>
      <c r="K21" s="47">
        <v>-550.88616000000013</v>
      </c>
    </row>
    <row r="22" spans="1:11" ht="15" thickBot="1" x14ac:dyDescent="0.35">
      <c r="A22" s="2" t="s">
        <v>13</v>
      </c>
      <c r="B22" s="107">
        <v>1478872.265844</v>
      </c>
      <c r="C22" s="58">
        <v>1289688.4498139999</v>
      </c>
      <c r="D22" s="60">
        <v>200504.27219600001</v>
      </c>
      <c r="E22" s="107">
        <v>210502.84266399997</v>
      </c>
      <c r="F22" s="58">
        <v>64577.849290000006</v>
      </c>
      <c r="G22" s="107">
        <v>50150.095380000006</v>
      </c>
      <c r="H22" s="58">
        <v>265082.12148599996</v>
      </c>
      <c r="I22" s="107">
        <v>260652.93804400001</v>
      </c>
      <c r="J22" s="54">
        <v>-1060703.2566179999</v>
      </c>
      <c r="K22" s="54">
        <v>-875394.60875000001</v>
      </c>
    </row>
    <row r="23" spans="1:11" ht="15" thickTop="1" x14ac:dyDescent="0.3">
      <c r="A23" s="1" t="s">
        <v>85</v>
      </c>
    </row>
    <row r="24" spans="1:11" x14ac:dyDescent="0.3">
      <c r="A24" s="1" t="s">
        <v>86</v>
      </c>
      <c r="J24" s="31"/>
      <c r="K24" s="31"/>
    </row>
    <row r="25" spans="1:11" x14ac:dyDescent="0.3">
      <c r="A25" s="1" t="s">
        <v>87</v>
      </c>
      <c r="D25" s="10"/>
      <c r="E25" s="10"/>
      <c r="F25" s="10"/>
      <c r="H25" s="10"/>
      <c r="I25" s="10"/>
      <c r="J25" s="14"/>
    </row>
    <row r="26" spans="1:11" x14ac:dyDescent="0.3">
      <c r="B26" s="3"/>
      <c r="C26" s="3"/>
      <c r="D26" s="3"/>
      <c r="E26" s="3"/>
      <c r="F26" s="3"/>
      <c r="G26" s="3"/>
      <c r="H26" s="10"/>
      <c r="I26" s="10"/>
      <c r="J26" s="14"/>
      <c r="K26" s="14"/>
    </row>
    <row r="27" spans="1:11" x14ac:dyDescent="0.3">
      <c r="A27" s="201" t="s">
        <v>208</v>
      </c>
      <c r="B27" s="3"/>
      <c r="C27" s="3"/>
      <c r="D27" s="3"/>
      <c r="E27" s="3"/>
      <c r="F27" s="3"/>
      <c r="G27" s="3"/>
      <c r="H27" s="10"/>
      <c r="I27" s="10"/>
      <c r="J27" s="14"/>
      <c r="K27" s="14"/>
    </row>
    <row r="28" spans="1:11" x14ac:dyDescent="0.3">
      <c r="A28" s="201" t="s">
        <v>209</v>
      </c>
      <c r="B28" s="115"/>
    </row>
    <row r="29" spans="1:11" x14ac:dyDescent="0.3">
      <c r="A29" s="202" t="s">
        <v>210</v>
      </c>
      <c r="B29" s="115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6"/>
  <sheetViews>
    <sheetView workbookViewId="0">
      <selection sqref="A1:XFD1048576"/>
    </sheetView>
  </sheetViews>
  <sheetFormatPr defaultRowHeight="14.4" x14ac:dyDescent="0.3"/>
  <cols>
    <col min="1" max="1" width="23.6640625" customWidth="1"/>
    <col min="2" max="9" width="12.88671875" customWidth="1"/>
  </cols>
  <sheetData>
    <row r="1" spans="1:9" x14ac:dyDescent="0.3">
      <c r="A1" s="207" t="s">
        <v>109</v>
      </c>
      <c r="B1" s="207"/>
      <c r="C1" s="207"/>
      <c r="D1" s="207"/>
      <c r="E1" s="207"/>
      <c r="F1" s="207"/>
      <c r="G1" s="207"/>
      <c r="H1" s="207"/>
      <c r="I1" s="207"/>
    </row>
    <row r="2" spans="1:9" x14ac:dyDescent="0.3">
      <c r="A2" s="207" t="s">
        <v>105</v>
      </c>
      <c r="B2" s="207"/>
      <c r="C2" s="207"/>
      <c r="D2" s="207"/>
      <c r="E2" s="207"/>
      <c r="F2" s="207"/>
      <c r="G2" s="207"/>
      <c r="H2" s="207"/>
      <c r="I2" s="207"/>
    </row>
    <row r="3" spans="1:9" x14ac:dyDescent="0.3">
      <c r="A3" s="207" t="s">
        <v>158</v>
      </c>
      <c r="B3" s="207"/>
      <c r="C3" s="207"/>
      <c r="D3" s="207"/>
      <c r="E3" s="207"/>
      <c r="F3" s="207"/>
      <c r="G3" s="207"/>
      <c r="H3" s="207"/>
      <c r="I3" s="207"/>
    </row>
    <row r="4" spans="1:9" x14ac:dyDescent="0.3">
      <c r="A4" s="8"/>
      <c r="B4" s="8"/>
      <c r="C4" s="8"/>
      <c r="D4" s="8"/>
      <c r="E4" s="8"/>
      <c r="F4" s="8"/>
      <c r="G4" s="8"/>
      <c r="H4" s="8"/>
      <c r="I4" s="12" t="s">
        <v>142</v>
      </c>
    </row>
    <row r="5" spans="1:9" x14ac:dyDescent="0.3">
      <c r="A5" s="208" t="s">
        <v>29</v>
      </c>
      <c r="B5" s="208" t="s">
        <v>62</v>
      </c>
      <c r="C5" s="208"/>
      <c r="D5" s="208" t="s">
        <v>61</v>
      </c>
      <c r="E5" s="208"/>
      <c r="F5" s="208"/>
      <c r="G5" s="208"/>
      <c r="H5" s="208"/>
      <c r="I5" s="208"/>
    </row>
    <row r="6" spans="1:9" x14ac:dyDescent="0.3">
      <c r="A6" s="208"/>
      <c r="B6" s="208"/>
      <c r="C6" s="208"/>
      <c r="D6" s="208" t="s">
        <v>16</v>
      </c>
      <c r="E6" s="208"/>
      <c r="F6" s="214" t="s">
        <v>17</v>
      </c>
      <c r="G6" s="208"/>
      <c r="H6" s="214" t="s">
        <v>18</v>
      </c>
      <c r="I6" s="208"/>
    </row>
    <row r="7" spans="1:9" x14ac:dyDescent="0.3">
      <c r="A7" s="32"/>
      <c r="B7" s="8" t="s">
        <v>156</v>
      </c>
      <c r="C7" s="25" t="s">
        <v>156</v>
      </c>
      <c r="D7" s="8" t="s">
        <v>156</v>
      </c>
      <c r="E7" s="25" t="s">
        <v>156</v>
      </c>
      <c r="F7" s="8" t="s">
        <v>156</v>
      </c>
      <c r="G7" s="25" t="s">
        <v>156</v>
      </c>
      <c r="H7" s="8" t="s">
        <v>156</v>
      </c>
      <c r="I7" s="25" t="s">
        <v>156</v>
      </c>
    </row>
    <row r="8" spans="1:9" x14ac:dyDescent="0.3">
      <c r="A8" s="33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</row>
    <row r="9" spans="1:9" x14ac:dyDescent="0.3">
      <c r="A9" s="36" t="s">
        <v>19</v>
      </c>
      <c r="B9" s="42">
        <v>699108.54229400004</v>
      </c>
      <c r="C9" s="41">
        <v>546222.3562429999</v>
      </c>
      <c r="D9" s="108">
        <v>35741.259514999998</v>
      </c>
      <c r="E9" s="41">
        <v>27855.251469999999</v>
      </c>
      <c r="F9" s="43">
        <v>43764.281289999999</v>
      </c>
      <c r="G9" s="43">
        <v>30747.14546</v>
      </c>
      <c r="H9" s="42">
        <v>79505.540804999997</v>
      </c>
      <c r="I9" s="41">
        <v>58602.396930000003</v>
      </c>
    </row>
    <row r="10" spans="1:9" x14ac:dyDescent="0.3">
      <c r="A10" s="36" t="s">
        <v>20</v>
      </c>
      <c r="B10" s="42">
        <v>122233.6038</v>
      </c>
      <c r="C10" s="41">
        <v>135212.07605999999</v>
      </c>
      <c r="D10" s="108">
        <v>7914.5824599999996</v>
      </c>
      <c r="E10" s="41">
        <v>6382.4466419999999</v>
      </c>
      <c r="F10" s="43">
        <v>1044.2998699999998</v>
      </c>
      <c r="G10" s="43">
        <v>660.12718999999993</v>
      </c>
      <c r="H10" s="42">
        <v>8958.8823300000004</v>
      </c>
      <c r="I10" s="41">
        <v>7042.573832</v>
      </c>
    </row>
    <row r="11" spans="1:9" x14ac:dyDescent="0.3">
      <c r="A11" s="36" t="s">
        <v>21</v>
      </c>
      <c r="B11" s="42">
        <v>15065.858370000002</v>
      </c>
      <c r="C11" s="41">
        <v>9509.9581999999991</v>
      </c>
      <c r="D11" s="108">
        <v>68586.156650000004</v>
      </c>
      <c r="E11" s="41">
        <v>28371.507366999998</v>
      </c>
      <c r="F11" s="43">
        <v>1237.6802</v>
      </c>
      <c r="G11" s="43">
        <v>446.15760999999998</v>
      </c>
      <c r="H11" s="42">
        <v>69823.836850000007</v>
      </c>
      <c r="I11" s="41">
        <v>28817.664976999997</v>
      </c>
    </row>
    <row r="12" spans="1:9" x14ac:dyDescent="0.3">
      <c r="A12" s="36" t="s">
        <v>22</v>
      </c>
      <c r="B12" s="42">
        <v>51619.224660000014</v>
      </c>
      <c r="C12" s="41">
        <v>45613.327290000008</v>
      </c>
      <c r="D12" s="108">
        <v>24821.650364000001</v>
      </c>
      <c r="E12" s="41">
        <v>65200.068038000005</v>
      </c>
      <c r="F12" s="43">
        <v>334.55014999999997</v>
      </c>
      <c r="G12" s="43">
        <v>50.594130000000007</v>
      </c>
      <c r="H12" s="42">
        <v>25156.200514</v>
      </c>
      <c r="I12" s="41">
        <v>65250.662168000003</v>
      </c>
    </row>
    <row r="13" spans="1:9" x14ac:dyDescent="0.3">
      <c r="A13" s="36" t="s">
        <v>24</v>
      </c>
      <c r="B13" s="42">
        <v>19006.241440000002</v>
      </c>
      <c r="C13" s="41">
        <v>14679.67272</v>
      </c>
      <c r="D13" s="108">
        <v>187.62751</v>
      </c>
      <c r="E13" s="41">
        <v>89.274380000000008</v>
      </c>
      <c r="F13" s="43">
        <v>158.52783000000002</v>
      </c>
      <c r="G13" s="43">
        <v>81.048880000000011</v>
      </c>
      <c r="H13" s="42">
        <v>346.15534000000002</v>
      </c>
      <c r="I13" s="41">
        <v>170.32326</v>
      </c>
    </row>
    <row r="14" spans="1:9" x14ac:dyDescent="0.3">
      <c r="A14" s="36" t="s">
        <v>25</v>
      </c>
      <c r="B14" s="42">
        <v>14630.793250000001</v>
      </c>
      <c r="C14" s="41">
        <v>14281.889110000002</v>
      </c>
      <c r="D14" s="108">
        <v>665.91771999999992</v>
      </c>
      <c r="E14" s="41">
        <v>776.57004000000006</v>
      </c>
      <c r="F14" s="43">
        <v>0</v>
      </c>
      <c r="G14" s="43">
        <v>0</v>
      </c>
      <c r="H14" s="42">
        <v>665.91771999999992</v>
      </c>
      <c r="I14" s="41">
        <v>776.57004000000006</v>
      </c>
    </row>
    <row r="15" spans="1:9" x14ac:dyDescent="0.3">
      <c r="A15" s="36" t="s">
        <v>23</v>
      </c>
      <c r="B15" s="42">
        <v>143415.52514000001</v>
      </c>
      <c r="C15" s="41">
        <v>138785.686032</v>
      </c>
      <c r="D15" s="108">
        <v>10651.51547</v>
      </c>
      <c r="E15" s="41">
        <v>29031.49336</v>
      </c>
      <c r="F15" s="43">
        <v>15691.792439999997</v>
      </c>
      <c r="G15" s="43">
        <v>15158.241379999999</v>
      </c>
      <c r="H15" s="42">
        <v>26343.307909999996</v>
      </c>
      <c r="I15" s="41">
        <v>44189.73474</v>
      </c>
    </row>
    <row r="16" spans="1:9" x14ac:dyDescent="0.3">
      <c r="A16" s="36" t="s">
        <v>130</v>
      </c>
      <c r="B16" s="42">
        <v>34825.704109999999</v>
      </c>
      <c r="C16" s="41">
        <v>30521.319299999999</v>
      </c>
      <c r="D16" s="108">
        <v>44462.945289999989</v>
      </c>
      <c r="E16" s="41">
        <v>39101.168720000001</v>
      </c>
      <c r="F16" s="43">
        <v>421.73480000000001</v>
      </c>
      <c r="G16" s="43">
        <v>406.71375</v>
      </c>
      <c r="H16" s="42">
        <v>44884.680089999987</v>
      </c>
      <c r="I16" s="41">
        <v>39507.882470000004</v>
      </c>
    </row>
    <row r="17" spans="1:9" x14ac:dyDescent="0.3">
      <c r="A17" s="36" t="s">
        <v>26</v>
      </c>
      <c r="B17" s="42">
        <v>13826.51175</v>
      </c>
      <c r="C17" s="41">
        <v>12201.404099999998</v>
      </c>
      <c r="D17" s="108">
        <v>340.62961999999999</v>
      </c>
      <c r="E17" s="41">
        <v>127.11247999999999</v>
      </c>
      <c r="F17" s="43">
        <v>84.158509999999993</v>
      </c>
      <c r="G17" s="43">
        <v>144.95997</v>
      </c>
      <c r="H17" s="42">
        <v>424.78812999999997</v>
      </c>
      <c r="I17" s="41">
        <v>272.07245</v>
      </c>
    </row>
    <row r="18" spans="1:9" x14ac:dyDescent="0.3">
      <c r="A18" s="36" t="s">
        <v>131</v>
      </c>
      <c r="B18" s="42">
        <v>184.11485000000002</v>
      </c>
      <c r="C18" s="41">
        <v>1135.91372</v>
      </c>
      <c r="D18" s="108">
        <v>38.778390000000002</v>
      </c>
      <c r="E18" s="41">
        <v>0</v>
      </c>
      <c r="F18" s="43">
        <v>0</v>
      </c>
      <c r="G18" s="43">
        <v>1.5131199999999998</v>
      </c>
      <c r="H18" s="42">
        <v>38.778390000000002</v>
      </c>
      <c r="I18" s="41">
        <v>1.5131199999999998</v>
      </c>
    </row>
    <row r="19" spans="1:9" x14ac:dyDescent="0.3">
      <c r="A19" s="36" t="s">
        <v>27</v>
      </c>
      <c r="B19" s="42">
        <v>222965.97036000001</v>
      </c>
      <c r="C19" s="41">
        <v>194961.49153</v>
      </c>
      <c r="D19" s="108">
        <v>28.7</v>
      </c>
      <c r="E19" s="41">
        <v>60.34</v>
      </c>
      <c r="F19" s="43">
        <v>689.84447</v>
      </c>
      <c r="G19" s="43">
        <v>188.70959999999999</v>
      </c>
      <c r="H19" s="42">
        <v>718.54447000000005</v>
      </c>
      <c r="I19" s="41">
        <v>249.0496</v>
      </c>
    </row>
    <row r="20" spans="1:9" x14ac:dyDescent="0.3">
      <c r="A20" s="36" t="s">
        <v>28</v>
      </c>
      <c r="B20" s="42">
        <v>141990.17582</v>
      </c>
      <c r="C20" s="41">
        <v>146563.35550900002</v>
      </c>
      <c r="D20" s="108">
        <v>7064.5092069999992</v>
      </c>
      <c r="E20" s="41">
        <v>13507.610164000002</v>
      </c>
      <c r="F20" s="43">
        <v>1150.97973</v>
      </c>
      <c r="G20" s="43">
        <v>2264.88429</v>
      </c>
      <c r="H20" s="61">
        <v>8215.4889369999983</v>
      </c>
      <c r="I20" s="101">
        <v>15772.494454000001</v>
      </c>
    </row>
    <row r="21" spans="1:9" ht="15" thickBot="1" x14ac:dyDescent="0.35">
      <c r="A21" s="37" t="s">
        <v>13</v>
      </c>
      <c r="B21" s="109">
        <v>1478872.2658440003</v>
      </c>
      <c r="C21" s="63">
        <v>1289688.4498139997</v>
      </c>
      <c r="D21" s="62">
        <v>200504.27219599998</v>
      </c>
      <c r="E21" s="109">
        <v>210502.842661</v>
      </c>
      <c r="F21" s="62">
        <v>64577.849290000006</v>
      </c>
      <c r="G21" s="109">
        <v>50150.095380000013</v>
      </c>
      <c r="H21" s="62">
        <v>265082.12148599996</v>
      </c>
      <c r="I21" s="63">
        <v>260652.93804099999</v>
      </c>
    </row>
    <row r="22" spans="1:9" ht="15" thickTop="1" x14ac:dyDescent="0.3">
      <c r="A22" s="1" t="s">
        <v>85</v>
      </c>
      <c r="B22" s="10"/>
      <c r="C22" s="10"/>
      <c r="D22" s="10"/>
      <c r="E22" s="10"/>
      <c r="F22" s="10"/>
      <c r="G22" s="10"/>
    </row>
    <row r="23" spans="1:9" x14ac:dyDescent="0.3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3">
      <c r="B24" s="50"/>
      <c r="C24" s="50"/>
      <c r="D24" s="50"/>
      <c r="E24" s="50"/>
      <c r="F24" s="50"/>
      <c r="G24" s="50"/>
      <c r="H24" s="50"/>
      <c r="I24" s="50"/>
    </row>
    <row r="25" spans="1:9" x14ac:dyDescent="0.3">
      <c r="A25" s="201" t="s">
        <v>209</v>
      </c>
    </row>
    <row r="26" spans="1:9" x14ac:dyDescent="0.3">
      <c r="A26" s="202" t="s">
        <v>210</v>
      </c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9"/>
  <sheetViews>
    <sheetView workbookViewId="0">
      <selection activeCell="D10" sqref="D10"/>
    </sheetView>
  </sheetViews>
  <sheetFormatPr defaultRowHeight="14.4" x14ac:dyDescent="0.3"/>
  <cols>
    <col min="1" max="1" width="22.44140625" customWidth="1"/>
    <col min="2" max="5" width="11.5546875" bestFit="1" customWidth="1"/>
    <col min="6" max="7" width="10.5546875" bestFit="1" customWidth="1"/>
    <col min="8" max="11" width="11.5546875" bestFit="1" customWidth="1"/>
  </cols>
  <sheetData>
    <row r="1" spans="1:11" x14ac:dyDescent="0.3">
      <c r="A1" s="207" t="s">
        <v>111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x14ac:dyDescent="0.3">
      <c r="A2" s="207" t="s">
        <v>126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3">
      <c r="A3" s="207" t="s">
        <v>158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x14ac:dyDescent="0.3">
      <c r="A4" s="8"/>
      <c r="B4" s="8"/>
      <c r="C4" s="8"/>
      <c r="D4" s="8"/>
      <c r="E4" s="8"/>
      <c r="F4" s="8"/>
      <c r="G4" s="8"/>
      <c r="H4" s="8"/>
      <c r="K4" s="12" t="s">
        <v>142</v>
      </c>
    </row>
    <row r="5" spans="1:11" x14ac:dyDescent="0.3">
      <c r="A5" s="208" t="s">
        <v>14</v>
      </c>
      <c r="B5" s="208" t="s">
        <v>62</v>
      </c>
      <c r="C5" s="208"/>
      <c r="D5" s="208" t="s">
        <v>61</v>
      </c>
      <c r="E5" s="208"/>
      <c r="F5" s="208"/>
      <c r="G5" s="208"/>
      <c r="H5" s="208"/>
      <c r="I5" s="208"/>
      <c r="J5" s="209" t="s">
        <v>63</v>
      </c>
      <c r="K5" s="210"/>
    </row>
    <row r="6" spans="1:11" x14ac:dyDescent="0.3">
      <c r="A6" s="208"/>
      <c r="B6" s="208"/>
      <c r="C6" s="208"/>
      <c r="D6" s="208" t="s">
        <v>16</v>
      </c>
      <c r="E6" s="208"/>
      <c r="F6" s="208" t="s">
        <v>17</v>
      </c>
      <c r="G6" s="208"/>
      <c r="H6" s="213" t="s">
        <v>18</v>
      </c>
      <c r="I6" s="214"/>
      <c r="J6" s="217"/>
      <c r="K6" s="218"/>
    </row>
    <row r="7" spans="1:11" x14ac:dyDescent="0.3">
      <c r="A7" s="23"/>
      <c r="B7" s="8" t="s">
        <v>156</v>
      </c>
      <c r="C7" s="25" t="s">
        <v>156</v>
      </c>
      <c r="D7" s="8" t="s">
        <v>156</v>
      </c>
      <c r="E7" s="25" t="s">
        <v>156</v>
      </c>
      <c r="F7" s="8" t="s">
        <v>156</v>
      </c>
      <c r="G7" s="25" t="s">
        <v>156</v>
      </c>
      <c r="H7" s="8" t="s">
        <v>156</v>
      </c>
      <c r="I7" s="25" t="s">
        <v>156</v>
      </c>
      <c r="J7" s="8" t="s">
        <v>156</v>
      </c>
      <c r="K7" s="25" t="s">
        <v>156</v>
      </c>
    </row>
    <row r="8" spans="1:11" x14ac:dyDescent="0.3">
      <c r="A8" s="26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  <c r="J8" s="27">
        <v>2024</v>
      </c>
      <c r="K8" s="28">
        <v>2023</v>
      </c>
    </row>
    <row r="9" spans="1:11" x14ac:dyDescent="0.3">
      <c r="A9" s="30" t="s">
        <v>0</v>
      </c>
      <c r="B9" s="43">
        <v>6181.2866299999996</v>
      </c>
      <c r="C9" s="41">
        <v>3134.7380899999998</v>
      </c>
      <c r="D9" s="57">
        <v>36516.348789999996</v>
      </c>
      <c r="E9" s="41">
        <v>33698.421759999997</v>
      </c>
      <c r="F9" s="57">
        <v>0</v>
      </c>
      <c r="G9" s="57">
        <v>2.9525399999999999</v>
      </c>
      <c r="H9" s="64">
        <v>36516.348789999996</v>
      </c>
      <c r="I9" s="49">
        <v>33701.374299999996</v>
      </c>
      <c r="J9" s="42">
        <v>30335.062159999998</v>
      </c>
      <c r="K9" s="41">
        <v>30566.636209999997</v>
      </c>
    </row>
    <row r="10" spans="1:11" x14ac:dyDescent="0.3">
      <c r="A10" s="30" t="s">
        <v>1</v>
      </c>
      <c r="B10" s="43">
        <v>12520.32036</v>
      </c>
      <c r="C10" s="41">
        <v>12286.02607</v>
      </c>
      <c r="D10" s="57">
        <v>1424.3686699999998</v>
      </c>
      <c r="E10" s="41">
        <v>1866.2767200000001</v>
      </c>
      <c r="F10" s="57">
        <v>0.15646000000000002</v>
      </c>
      <c r="G10" s="57">
        <v>88.613939999999999</v>
      </c>
      <c r="H10" s="64">
        <v>1424.5251299999998</v>
      </c>
      <c r="I10" s="49">
        <v>1954.89066</v>
      </c>
      <c r="J10" s="51">
        <v>-11095.79523</v>
      </c>
      <c r="K10" s="52">
        <v>-10331.135409999999</v>
      </c>
    </row>
    <row r="11" spans="1:11" x14ac:dyDescent="0.3">
      <c r="A11" s="30" t="s">
        <v>2</v>
      </c>
      <c r="B11" s="43">
        <v>337.36196000000001</v>
      </c>
      <c r="C11" s="41">
        <v>163.43333999999999</v>
      </c>
      <c r="D11" s="57">
        <v>163.54991000000001</v>
      </c>
      <c r="E11" s="41">
        <v>339.69362999999998</v>
      </c>
      <c r="F11" s="57">
        <v>0</v>
      </c>
      <c r="G11" s="57">
        <v>0</v>
      </c>
      <c r="H11" s="64">
        <v>163.54991000000001</v>
      </c>
      <c r="I11" s="49">
        <v>339.69362999999998</v>
      </c>
      <c r="J11" s="51">
        <v>-173.81205</v>
      </c>
      <c r="K11" s="52">
        <v>176.26029</v>
      </c>
    </row>
    <row r="12" spans="1:11" x14ac:dyDescent="0.3">
      <c r="A12" s="30" t="s">
        <v>3</v>
      </c>
      <c r="B12" s="43">
        <v>0</v>
      </c>
      <c r="C12" s="41">
        <v>0</v>
      </c>
      <c r="D12" s="57">
        <v>0</v>
      </c>
      <c r="E12" s="41">
        <v>0</v>
      </c>
      <c r="F12" s="57">
        <v>0</v>
      </c>
      <c r="G12" s="57">
        <v>0</v>
      </c>
      <c r="H12" s="64">
        <v>0</v>
      </c>
      <c r="I12" s="49">
        <v>0</v>
      </c>
      <c r="J12" s="51">
        <v>0</v>
      </c>
      <c r="K12" s="52">
        <v>0</v>
      </c>
    </row>
    <row r="13" spans="1:11" x14ac:dyDescent="0.3">
      <c r="A13" s="30" t="s">
        <v>4</v>
      </c>
      <c r="B13" s="43">
        <v>0</v>
      </c>
      <c r="C13" s="41">
        <v>5.4918399999999998</v>
      </c>
      <c r="D13" s="57">
        <v>2074.3535099999999</v>
      </c>
      <c r="E13" s="41">
        <v>602.25553000000002</v>
      </c>
      <c r="F13" s="57">
        <v>0</v>
      </c>
      <c r="G13" s="57">
        <v>0</v>
      </c>
      <c r="H13" s="64">
        <v>2074.3535099999999</v>
      </c>
      <c r="I13" s="49">
        <v>602.25553000000002</v>
      </c>
      <c r="J13" s="51">
        <v>2074.3535099999999</v>
      </c>
      <c r="K13" s="52">
        <v>596.76369</v>
      </c>
    </row>
    <row r="14" spans="1:11" x14ac:dyDescent="0.3">
      <c r="A14" s="30" t="s">
        <v>5</v>
      </c>
      <c r="B14" s="43">
        <v>8962.8080399999999</v>
      </c>
      <c r="C14" s="41">
        <v>7041.7645499999999</v>
      </c>
      <c r="D14" s="57">
        <v>654.24463000000003</v>
      </c>
      <c r="E14" s="41">
        <v>225.12351000000001</v>
      </c>
      <c r="F14" s="57">
        <v>0</v>
      </c>
      <c r="G14" s="57">
        <v>0</v>
      </c>
      <c r="H14" s="64">
        <v>654.24463000000003</v>
      </c>
      <c r="I14" s="49">
        <v>225.12351000000001</v>
      </c>
      <c r="J14" s="51">
        <v>-8308.5634100000007</v>
      </c>
      <c r="K14" s="52">
        <v>-6816.6410399999995</v>
      </c>
    </row>
    <row r="15" spans="1:11" x14ac:dyDescent="0.3">
      <c r="A15" s="30" t="s">
        <v>6</v>
      </c>
      <c r="B15" s="43">
        <v>3022.2208300000002</v>
      </c>
      <c r="C15" s="41">
        <v>4419.9771600000004</v>
      </c>
      <c r="D15" s="57">
        <v>2245.3317199999997</v>
      </c>
      <c r="E15" s="41">
        <v>2334.3882599999997</v>
      </c>
      <c r="F15" s="57">
        <v>409.63653999999997</v>
      </c>
      <c r="G15" s="57">
        <v>265.37353000000002</v>
      </c>
      <c r="H15" s="64">
        <v>2654.9682599999996</v>
      </c>
      <c r="I15" s="49">
        <v>2599.7617899999996</v>
      </c>
      <c r="J15" s="51">
        <v>-367.25257000000056</v>
      </c>
      <c r="K15" s="52">
        <v>-1820.2153700000008</v>
      </c>
    </row>
    <row r="16" spans="1:11" x14ac:dyDescent="0.3">
      <c r="A16" s="30" t="s">
        <v>7</v>
      </c>
      <c r="B16" s="43">
        <v>1652.5777000000003</v>
      </c>
      <c r="C16" s="41">
        <v>1408.9984300000001</v>
      </c>
      <c r="D16" s="57">
        <v>0</v>
      </c>
      <c r="E16" s="41">
        <v>0</v>
      </c>
      <c r="F16" s="57">
        <v>0.43786000000000003</v>
      </c>
      <c r="G16" s="57">
        <v>1.2952399999999999</v>
      </c>
      <c r="H16" s="64">
        <v>0.43786000000000003</v>
      </c>
      <c r="I16" s="49">
        <v>1.2952399999999999</v>
      </c>
      <c r="J16" s="51">
        <v>-1652.1398400000003</v>
      </c>
      <c r="K16" s="52">
        <v>-1407.7031900000002</v>
      </c>
    </row>
    <row r="17" spans="1:11" x14ac:dyDescent="0.3">
      <c r="A17" s="30" t="s">
        <v>8</v>
      </c>
      <c r="B17" s="43">
        <v>2104.8029799999999</v>
      </c>
      <c r="C17" s="41">
        <v>2060.8898199999999</v>
      </c>
      <c r="D17" s="57">
        <v>1384.7480600000001</v>
      </c>
      <c r="E17" s="41">
        <v>35.009309999999999</v>
      </c>
      <c r="F17" s="57">
        <v>1.06019</v>
      </c>
      <c r="G17" s="57">
        <v>48.478499999999997</v>
      </c>
      <c r="H17" s="64">
        <v>1385.80825</v>
      </c>
      <c r="I17" s="49">
        <v>83.487809999999996</v>
      </c>
      <c r="J17" s="51">
        <v>-718.99472999999989</v>
      </c>
      <c r="K17" s="52">
        <v>-1977.4020099999998</v>
      </c>
    </row>
    <row r="18" spans="1:11" x14ac:dyDescent="0.3">
      <c r="A18" s="30" t="s">
        <v>9</v>
      </c>
      <c r="B18" s="43">
        <v>0</v>
      </c>
      <c r="C18" s="41">
        <v>0</v>
      </c>
      <c r="D18" s="57">
        <v>0</v>
      </c>
      <c r="E18" s="41">
        <v>0</v>
      </c>
      <c r="F18" s="57">
        <v>0</v>
      </c>
      <c r="G18" s="57">
        <v>0</v>
      </c>
      <c r="H18" s="64">
        <v>0</v>
      </c>
      <c r="I18" s="49">
        <v>0</v>
      </c>
      <c r="J18" s="51">
        <v>0</v>
      </c>
      <c r="K18" s="52">
        <v>0</v>
      </c>
    </row>
    <row r="19" spans="1:11" x14ac:dyDescent="0.3">
      <c r="A19" s="30" t="s">
        <v>11</v>
      </c>
      <c r="B19" s="43">
        <v>0</v>
      </c>
      <c r="C19" s="41">
        <v>0</v>
      </c>
      <c r="D19" s="57">
        <v>0</v>
      </c>
      <c r="E19" s="41">
        <v>0</v>
      </c>
      <c r="F19" s="57">
        <v>0</v>
      </c>
      <c r="G19" s="57">
        <v>0</v>
      </c>
      <c r="H19" s="64">
        <v>0</v>
      </c>
      <c r="I19" s="49">
        <v>0</v>
      </c>
      <c r="J19" s="75" t="s">
        <v>151</v>
      </c>
      <c r="K19" s="76" t="s">
        <v>151</v>
      </c>
    </row>
    <row r="20" spans="1:11" x14ac:dyDescent="0.3">
      <c r="A20" s="30" t="s">
        <v>10</v>
      </c>
      <c r="B20" s="43">
        <v>0</v>
      </c>
      <c r="C20" s="41">
        <v>0</v>
      </c>
      <c r="D20" s="57">
        <v>0</v>
      </c>
      <c r="E20" s="41">
        <v>0</v>
      </c>
      <c r="F20" s="57">
        <v>0</v>
      </c>
      <c r="G20" s="57">
        <v>0</v>
      </c>
      <c r="H20" s="64">
        <v>0</v>
      </c>
      <c r="I20" s="49">
        <v>0</v>
      </c>
      <c r="J20" s="51">
        <v>0</v>
      </c>
      <c r="K20" s="52">
        <v>0</v>
      </c>
    </row>
    <row r="21" spans="1:11" x14ac:dyDescent="0.3">
      <c r="A21" s="30" t="s">
        <v>12</v>
      </c>
      <c r="B21" s="43">
        <v>44.325609999999998</v>
      </c>
      <c r="C21" s="41">
        <v>0</v>
      </c>
      <c r="D21" s="57">
        <v>0</v>
      </c>
      <c r="E21" s="41">
        <v>0</v>
      </c>
      <c r="F21" s="57">
        <v>10.44375</v>
      </c>
      <c r="G21" s="57">
        <v>0</v>
      </c>
      <c r="H21" s="64">
        <v>10.44375</v>
      </c>
      <c r="I21" s="49">
        <v>0</v>
      </c>
      <c r="J21" s="129">
        <v>-33.881859999999996</v>
      </c>
      <c r="K21" s="53">
        <v>0</v>
      </c>
    </row>
    <row r="22" spans="1:11" ht="15" thickBot="1" x14ac:dyDescent="0.35">
      <c r="A22" s="2" t="s">
        <v>13</v>
      </c>
      <c r="B22" s="107">
        <v>34825.704109999999</v>
      </c>
      <c r="C22" s="59">
        <v>30521.319299999999</v>
      </c>
      <c r="D22" s="60">
        <v>44462.945290000003</v>
      </c>
      <c r="E22" s="107">
        <v>39101.168720000001</v>
      </c>
      <c r="F22" s="60">
        <v>421.73479999999995</v>
      </c>
      <c r="G22" s="107">
        <v>406.71375</v>
      </c>
      <c r="H22" s="107">
        <v>44884.680090000002</v>
      </c>
      <c r="I22" s="59">
        <v>39507.88246999999</v>
      </c>
      <c r="J22" s="54">
        <v>10058.975979999997</v>
      </c>
      <c r="K22" s="54">
        <v>8986.5631699999958</v>
      </c>
    </row>
    <row r="23" spans="1:11" ht="15" thickTop="1" x14ac:dyDescent="0.3">
      <c r="A23" s="1" t="s">
        <v>85</v>
      </c>
    </row>
    <row r="24" spans="1:11" x14ac:dyDescent="0.3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3">
      <c r="A25" s="1" t="s">
        <v>87</v>
      </c>
      <c r="E25" s="3"/>
    </row>
    <row r="26" spans="1:11" x14ac:dyDescent="0.3">
      <c r="A26" s="1"/>
      <c r="E26" s="3"/>
    </row>
    <row r="27" spans="1:11" x14ac:dyDescent="0.3">
      <c r="A27" s="201" t="s">
        <v>208</v>
      </c>
    </row>
    <row r="28" spans="1:11" x14ac:dyDescent="0.3">
      <c r="A28" s="201" t="s">
        <v>209</v>
      </c>
    </row>
    <row r="29" spans="1:11" x14ac:dyDescent="0.3">
      <c r="A29" s="202" t="s">
        <v>210</v>
      </c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9"/>
  <sheetViews>
    <sheetView workbookViewId="0">
      <selection activeCell="D11" sqref="D11"/>
    </sheetView>
  </sheetViews>
  <sheetFormatPr defaultRowHeight="14.4" x14ac:dyDescent="0.3"/>
  <cols>
    <col min="1" max="1" width="26" customWidth="1"/>
    <col min="2" max="2" width="14.33203125" bestFit="1" customWidth="1"/>
    <col min="3" max="4" width="13.33203125" bestFit="1" customWidth="1"/>
    <col min="5" max="5" width="14.33203125" bestFit="1" customWidth="1"/>
    <col min="6" max="7" width="11.5546875" bestFit="1" customWidth="1"/>
    <col min="8" max="8" width="13.33203125" bestFit="1" customWidth="1"/>
    <col min="9" max="9" width="14.33203125" bestFit="1" customWidth="1"/>
  </cols>
  <sheetData>
    <row r="1" spans="1:9" x14ac:dyDescent="0.3">
      <c r="A1" s="207" t="s">
        <v>113</v>
      </c>
      <c r="B1" s="207"/>
      <c r="C1" s="207"/>
      <c r="D1" s="207"/>
      <c r="E1" s="207"/>
      <c r="F1" s="207"/>
      <c r="G1" s="207"/>
      <c r="H1" s="207"/>
      <c r="I1" s="207"/>
    </row>
    <row r="2" spans="1:9" x14ac:dyDescent="0.3">
      <c r="A2" s="207" t="s">
        <v>132</v>
      </c>
      <c r="B2" s="207"/>
      <c r="C2" s="207"/>
      <c r="D2" s="207"/>
      <c r="E2" s="207"/>
      <c r="F2" s="207"/>
      <c r="G2" s="207"/>
      <c r="H2" s="207"/>
      <c r="I2" s="207"/>
    </row>
    <row r="3" spans="1:9" x14ac:dyDescent="0.3">
      <c r="A3" s="207" t="s">
        <v>158</v>
      </c>
      <c r="B3" s="207"/>
      <c r="C3" s="207"/>
      <c r="D3" s="207"/>
      <c r="E3" s="207"/>
      <c r="F3" s="207"/>
      <c r="G3" s="207"/>
      <c r="H3" s="207"/>
      <c r="I3" s="207"/>
    </row>
    <row r="4" spans="1:9" x14ac:dyDescent="0.3">
      <c r="A4" s="8"/>
      <c r="B4" s="8"/>
      <c r="C4" s="8"/>
      <c r="D4" s="8"/>
      <c r="E4" s="8"/>
      <c r="F4" s="8"/>
      <c r="G4" s="8"/>
      <c r="H4" s="8"/>
      <c r="I4" s="12" t="s">
        <v>142</v>
      </c>
    </row>
    <row r="5" spans="1:9" x14ac:dyDescent="0.3">
      <c r="A5" s="208" t="s">
        <v>14</v>
      </c>
      <c r="B5" s="208" t="s">
        <v>62</v>
      </c>
      <c r="C5" s="208"/>
      <c r="D5" s="208" t="s">
        <v>61</v>
      </c>
      <c r="E5" s="208"/>
      <c r="F5" s="208"/>
      <c r="G5" s="208"/>
      <c r="H5" s="208"/>
      <c r="I5" s="208"/>
    </row>
    <row r="6" spans="1:9" x14ac:dyDescent="0.3">
      <c r="A6" s="208"/>
      <c r="B6" s="208"/>
      <c r="C6" s="208"/>
      <c r="D6" s="208" t="s">
        <v>16</v>
      </c>
      <c r="E6" s="208"/>
      <c r="F6" s="208" t="s">
        <v>17</v>
      </c>
      <c r="G6" s="208"/>
      <c r="H6" s="213" t="s">
        <v>18</v>
      </c>
      <c r="I6" s="214"/>
    </row>
    <row r="7" spans="1:9" x14ac:dyDescent="0.3">
      <c r="A7" s="4"/>
      <c r="B7" s="8" t="s">
        <v>156</v>
      </c>
      <c r="C7" s="25" t="s">
        <v>156</v>
      </c>
      <c r="D7" s="8" t="s">
        <v>156</v>
      </c>
      <c r="E7" s="25" t="s">
        <v>156</v>
      </c>
      <c r="F7" s="8" t="s">
        <v>156</v>
      </c>
      <c r="G7" s="25" t="s">
        <v>156</v>
      </c>
      <c r="H7" s="8" t="s">
        <v>156</v>
      </c>
      <c r="I7" s="25" t="s">
        <v>156</v>
      </c>
    </row>
    <row r="8" spans="1:9" x14ac:dyDescent="0.3">
      <c r="A8" s="39"/>
      <c r="B8" s="27">
        <v>2024</v>
      </c>
      <c r="C8" s="28">
        <v>2023</v>
      </c>
      <c r="D8" s="27">
        <v>2024</v>
      </c>
      <c r="E8" s="28">
        <v>2023</v>
      </c>
      <c r="F8" s="27">
        <v>2024</v>
      </c>
      <c r="G8" s="28">
        <v>2023</v>
      </c>
      <c r="H8" s="27">
        <v>2024</v>
      </c>
      <c r="I8" s="28">
        <v>2023</v>
      </c>
    </row>
    <row r="9" spans="1:9" x14ac:dyDescent="0.3">
      <c r="A9" s="19" t="s">
        <v>133</v>
      </c>
      <c r="B9" s="42">
        <v>0.30829000000000001</v>
      </c>
      <c r="C9" s="41">
        <v>1.05965</v>
      </c>
      <c r="D9" s="50">
        <v>2127.1311900000001</v>
      </c>
      <c r="E9" s="49">
        <v>1585.3970699999998</v>
      </c>
      <c r="F9" s="43">
        <v>0</v>
      </c>
      <c r="G9" s="43">
        <v>0</v>
      </c>
      <c r="H9" s="42">
        <v>2127.1311900000001</v>
      </c>
      <c r="I9" s="41">
        <v>1585.3970699999998</v>
      </c>
    </row>
    <row r="10" spans="1:9" x14ac:dyDescent="0.3">
      <c r="A10" s="19" t="s">
        <v>30</v>
      </c>
      <c r="B10" s="42">
        <v>2049.1107000000002</v>
      </c>
      <c r="C10" s="41">
        <v>1378.89759</v>
      </c>
      <c r="D10" s="50">
        <v>3570.1509399999995</v>
      </c>
      <c r="E10" s="49">
        <v>4265.2614100000001</v>
      </c>
      <c r="F10" s="43">
        <v>2.15646</v>
      </c>
      <c r="G10" s="43">
        <v>0.15646000000000002</v>
      </c>
      <c r="H10" s="42">
        <v>3572.3073999999997</v>
      </c>
      <c r="I10" s="41">
        <v>4265.4178700000002</v>
      </c>
    </row>
    <row r="11" spans="1:9" x14ac:dyDescent="0.3">
      <c r="A11" s="19" t="s">
        <v>31</v>
      </c>
      <c r="B11" s="42">
        <v>74.054059999999993</v>
      </c>
      <c r="C11" s="41">
        <v>57.797339999999998</v>
      </c>
      <c r="D11" s="50">
        <v>1386.75206</v>
      </c>
      <c r="E11" s="49">
        <v>1030.51613</v>
      </c>
      <c r="F11" s="43">
        <v>0</v>
      </c>
      <c r="G11" s="43">
        <v>0</v>
      </c>
      <c r="H11" s="42">
        <v>1386.75206</v>
      </c>
      <c r="I11" s="41">
        <v>1030.51613</v>
      </c>
    </row>
    <row r="12" spans="1:9" x14ac:dyDescent="0.3">
      <c r="A12" s="19" t="s">
        <v>32</v>
      </c>
      <c r="B12" s="42">
        <v>2772.3413300000002</v>
      </c>
      <c r="C12" s="41">
        <v>459.04540999999995</v>
      </c>
      <c r="D12" s="50">
        <v>936.94497999999999</v>
      </c>
      <c r="E12" s="49">
        <v>949.38863000000003</v>
      </c>
      <c r="F12" s="43">
        <v>2.068E-2</v>
      </c>
      <c r="G12" s="43">
        <v>0</v>
      </c>
      <c r="H12" s="42">
        <v>936.96565999999996</v>
      </c>
      <c r="I12" s="41">
        <v>949.38863000000003</v>
      </c>
    </row>
    <row r="13" spans="1:9" x14ac:dyDescent="0.3">
      <c r="A13" s="19" t="s">
        <v>33</v>
      </c>
      <c r="B13" s="42">
        <v>205.80790999999999</v>
      </c>
      <c r="C13" s="41">
        <v>335.25797999999998</v>
      </c>
      <c r="D13" s="50">
        <v>4061.5741100000005</v>
      </c>
      <c r="E13" s="49">
        <v>2281.9142700000002</v>
      </c>
      <c r="F13" s="43">
        <v>3.4</v>
      </c>
      <c r="G13" s="43">
        <v>90.47196000000001</v>
      </c>
      <c r="H13" s="42">
        <v>4064.9741100000006</v>
      </c>
      <c r="I13" s="41">
        <v>2372.3862300000001</v>
      </c>
    </row>
    <row r="14" spans="1:9" x14ac:dyDescent="0.3">
      <c r="A14" s="19" t="s">
        <v>134</v>
      </c>
      <c r="B14" s="42">
        <v>0.94168000000000007</v>
      </c>
      <c r="C14" s="41">
        <v>0</v>
      </c>
      <c r="D14" s="50">
        <v>0</v>
      </c>
      <c r="E14" s="49">
        <v>0</v>
      </c>
      <c r="F14" s="43">
        <v>0</v>
      </c>
      <c r="G14" s="43">
        <v>0</v>
      </c>
      <c r="H14" s="42">
        <v>0</v>
      </c>
      <c r="I14" s="41">
        <v>0</v>
      </c>
    </row>
    <row r="15" spans="1:9" x14ac:dyDescent="0.3">
      <c r="A15" s="19" t="s">
        <v>34</v>
      </c>
      <c r="B15" s="42">
        <v>3924.2629900000002</v>
      </c>
      <c r="C15" s="41">
        <v>3703.1134000000002</v>
      </c>
      <c r="D15" s="50">
        <v>10077.585499999999</v>
      </c>
      <c r="E15" s="49">
        <v>13023.935080000001</v>
      </c>
      <c r="F15" s="43">
        <v>0.43786000000000003</v>
      </c>
      <c r="G15" s="43">
        <v>1.97102</v>
      </c>
      <c r="H15" s="42">
        <v>10078.023359999999</v>
      </c>
      <c r="I15" s="41">
        <v>13025.906100000002</v>
      </c>
    </row>
    <row r="16" spans="1:9" x14ac:dyDescent="0.3">
      <c r="A16" s="19" t="s">
        <v>135</v>
      </c>
      <c r="B16" s="42">
        <v>999.17841999999996</v>
      </c>
      <c r="C16" s="41">
        <v>241.11063000000001</v>
      </c>
      <c r="D16" s="50">
        <v>676.72626000000014</v>
      </c>
      <c r="E16" s="49">
        <v>590.20699999999999</v>
      </c>
      <c r="F16" s="43">
        <v>0</v>
      </c>
      <c r="G16" s="43">
        <v>0</v>
      </c>
      <c r="H16" s="42">
        <v>676.72626000000014</v>
      </c>
      <c r="I16" s="41">
        <v>590.20699999999999</v>
      </c>
    </row>
    <row r="17" spans="1:9" x14ac:dyDescent="0.3">
      <c r="A17" s="19" t="s">
        <v>136</v>
      </c>
      <c r="B17" s="42">
        <v>2782.6182600000002</v>
      </c>
      <c r="C17" s="41">
        <v>2133.3492200000001</v>
      </c>
      <c r="D17" s="50">
        <v>745.49532000000011</v>
      </c>
      <c r="E17" s="49">
        <v>1225.54098</v>
      </c>
      <c r="F17" s="43">
        <v>409.61585999999994</v>
      </c>
      <c r="G17" s="43">
        <v>265.51677000000001</v>
      </c>
      <c r="H17" s="42">
        <v>1155.1111800000001</v>
      </c>
      <c r="I17" s="41">
        <v>1491.0577499999999</v>
      </c>
    </row>
    <row r="18" spans="1:9" x14ac:dyDescent="0.3">
      <c r="A18" s="19" t="s">
        <v>143</v>
      </c>
      <c r="B18" s="42">
        <v>0.79544999999999999</v>
      </c>
      <c r="C18" s="41">
        <v>0.26447000000000004</v>
      </c>
      <c r="D18" s="50">
        <v>0</v>
      </c>
      <c r="E18" s="49">
        <v>0</v>
      </c>
      <c r="F18" s="43">
        <v>0</v>
      </c>
      <c r="G18" s="43">
        <v>0</v>
      </c>
      <c r="H18" s="42">
        <v>0</v>
      </c>
      <c r="I18" s="41">
        <v>0</v>
      </c>
    </row>
    <row r="19" spans="1:9" x14ac:dyDescent="0.3">
      <c r="A19" s="19" t="s">
        <v>137</v>
      </c>
      <c r="B19" s="42">
        <v>385.70340999999996</v>
      </c>
      <c r="C19" s="41">
        <v>332.68200000000002</v>
      </c>
      <c r="D19" s="50">
        <v>4924.6482500000002</v>
      </c>
      <c r="E19" s="49">
        <v>668.50519999999995</v>
      </c>
      <c r="F19" s="43">
        <v>0</v>
      </c>
      <c r="G19" s="43">
        <v>0</v>
      </c>
      <c r="H19" s="42">
        <v>4924.6482500000002</v>
      </c>
      <c r="I19" s="41">
        <v>668.50519999999995</v>
      </c>
    </row>
    <row r="20" spans="1:9" x14ac:dyDescent="0.3">
      <c r="A20" s="19" t="s">
        <v>38</v>
      </c>
      <c r="B20" s="42">
        <v>21630.581610000001</v>
      </c>
      <c r="C20" s="41">
        <v>21878.741610000001</v>
      </c>
      <c r="D20" s="50">
        <v>13371.715890000001</v>
      </c>
      <c r="E20" s="49">
        <v>13064.130940000001</v>
      </c>
      <c r="F20" s="43">
        <v>0.10188</v>
      </c>
      <c r="G20" s="43">
        <v>0</v>
      </c>
      <c r="H20" s="42">
        <v>13371.817770000001</v>
      </c>
      <c r="I20" s="41">
        <v>13064.130940000001</v>
      </c>
    </row>
    <row r="21" spans="1:9" x14ac:dyDescent="0.3">
      <c r="A21" s="117" t="s">
        <v>144</v>
      </c>
      <c r="B21" s="42">
        <v>0</v>
      </c>
      <c r="C21" s="41">
        <v>0</v>
      </c>
      <c r="D21" s="50">
        <v>1029.40625</v>
      </c>
      <c r="E21" s="49">
        <v>147.61850999999999</v>
      </c>
      <c r="F21" s="43">
        <v>5.0437500000000002</v>
      </c>
      <c r="G21" s="43">
        <v>0</v>
      </c>
      <c r="H21" s="42">
        <v>1034.45</v>
      </c>
      <c r="I21" s="41">
        <v>147.61850999999999</v>
      </c>
    </row>
    <row r="22" spans="1:9" x14ac:dyDescent="0.3">
      <c r="A22" s="118" t="s">
        <v>152</v>
      </c>
      <c r="B22" s="42">
        <v>0</v>
      </c>
      <c r="C22" s="41">
        <v>0</v>
      </c>
      <c r="D22" s="50">
        <v>1554.8145399999999</v>
      </c>
      <c r="E22" s="49">
        <v>268.75349999999997</v>
      </c>
      <c r="F22" s="43">
        <v>0.95831</v>
      </c>
      <c r="G22" s="43">
        <v>48.597540000000002</v>
      </c>
      <c r="H22" s="61">
        <v>1555.7728499999998</v>
      </c>
      <c r="I22" s="101">
        <v>317.35103999999995</v>
      </c>
    </row>
    <row r="23" spans="1:9" ht="15" thickBot="1" x14ac:dyDescent="0.35">
      <c r="A23" s="110" t="s">
        <v>18</v>
      </c>
      <c r="B23" s="58">
        <v>34825.704109999999</v>
      </c>
      <c r="C23" s="107">
        <v>30521.319300000003</v>
      </c>
      <c r="D23" s="58">
        <v>44462.945290000003</v>
      </c>
      <c r="E23" s="107">
        <v>39101.168720000001</v>
      </c>
      <c r="F23" s="58">
        <v>421.73479999999989</v>
      </c>
      <c r="G23" s="107">
        <v>406.71375</v>
      </c>
      <c r="H23" s="107">
        <v>44884.680090000002</v>
      </c>
      <c r="I23" s="59">
        <v>39507.882470000004</v>
      </c>
    </row>
    <row r="24" spans="1:9" ht="15" thickTop="1" x14ac:dyDescent="0.3">
      <c r="A24" s="1" t="s">
        <v>85</v>
      </c>
      <c r="B24" s="10"/>
      <c r="C24" s="10"/>
      <c r="D24" s="10"/>
      <c r="E24" s="10"/>
      <c r="F24" s="10"/>
      <c r="G24" s="10"/>
    </row>
    <row r="25" spans="1:9" x14ac:dyDescent="0.3">
      <c r="A25" s="1" t="s">
        <v>138</v>
      </c>
      <c r="B25" s="10"/>
      <c r="C25" s="10"/>
      <c r="D25" s="10"/>
      <c r="E25" s="10"/>
      <c r="F25" s="10"/>
      <c r="G25" s="10"/>
      <c r="H25" s="10"/>
      <c r="I25" s="10"/>
    </row>
    <row r="26" spans="1:9" x14ac:dyDescent="0.3">
      <c r="B26" s="55"/>
      <c r="C26" s="55"/>
      <c r="D26" s="55"/>
      <c r="E26" s="55"/>
      <c r="F26" s="55"/>
      <c r="G26" s="55"/>
      <c r="H26" s="55"/>
      <c r="I26" s="55"/>
    </row>
    <row r="27" spans="1:9" x14ac:dyDescent="0.3">
      <c r="A27" s="201" t="s">
        <v>208</v>
      </c>
    </row>
    <row r="28" spans="1:9" x14ac:dyDescent="0.3">
      <c r="A28" s="201" t="s">
        <v>209</v>
      </c>
    </row>
    <row r="29" spans="1:9" x14ac:dyDescent="0.3">
      <c r="A29" s="202" t="s">
        <v>210</v>
      </c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E121-2B29-423A-88CB-6BAD37EDCA6D}">
  <dimension ref="A1:P37"/>
  <sheetViews>
    <sheetView tabSelected="1" zoomScaleNormal="100" workbookViewId="0">
      <selection activeCell="B24" sqref="B24"/>
    </sheetView>
  </sheetViews>
  <sheetFormatPr defaultRowHeight="14.4" x14ac:dyDescent="0.3"/>
  <cols>
    <col min="1" max="1" width="24.6640625" bestFit="1" customWidth="1"/>
    <col min="2" max="2" width="12.109375" bestFit="1" customWidth="1"/>
    <col min="3" max="3" width="12.44140625" bestFit="1" customWidth="1"/>
    <col min="4" max="11" width="12.44140625" customWidth="1"/>
    <col min="12" max="13" width="10.88671875" bestFit="1" customWidth="1"/>
    <col min="14" max="15" width="12.44140625" customWidth="1"/>
    <col min="16" max="16" width="15" bestFit="1" customWidth="1"/>
  </cols>
  <sheetData>
    <row r="1" spans="1:15" x14ac:dyDescent="0.3">
      <c r="A1" s="207" t="s">
        <v>114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15" x14ac:dyDescent="0.3">
      <c r="A2" s="207" t="s">
        <v>110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15" x14ac:dyDescent="0.3">
      <c r="O3" s="12" t="s">
        <v>142</v>
      </c>
    </row>
    <row r="4" spans="1:15" x14ac:dyDescent="0.3">
      <c r="A4" s="230" t="s">
        <v>15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</row>
    <row r="5" spans="1:15" x14ac:dyDescent="0.3">
      <c r="A5" s="136"/>
      <c r="B5" s="72" t="s">
        <v>66</v>
      </c>
      <c r="C5" s="72" t="s">
        <v>66</v>
      </c>
      <c r="D5" s="72" t="s">
        <v>66</v>
      </c>
      <c r="E5" s="72" t="s">
        <v>66</v>
      </c>
      <c r="F5" s="72" t="s">
        <v>66</v>
      </c>
      <c r="G5" s="72" t="s">
        <v>66</v>
      </c>
      <c r="H5" s="72" t="s">
        <v>66</v>
      </c>
      <c r="I5" s="72" t="s">
        <v>66</v>
      </c>
      <c r="J5" s="72" t="s">
        <v>66</v>
      </c>
      <c r="K5" s="72" t="s">
        <v>66</v>
      </c>
      <c r="L5" s="213" t="s">
        <v>154</v>
      </c>
      <c r="M5" s="219"/>
      <c r="N5" s="215" t="s">
        <v>155</v>
      </c>
      <c r="O5" s="220"/>
    </row>
    <row r="6" spans="1:15" x14ac:dyDescent="0.3">
      <c r="A6" s="137"/>
      <c r="B6" s="18">
        <v>2014</v>
      </c>
      <c r="C6" s="18">
        <v>2015</v>
      </c>
      <c r="D6" s="90">
        <v>2016</v>
      </c>
      <c r="E6" s="90">
        <v>2017</v>
      </c>
      <c r="F6" s="90">
        <v>2018</v>
      </c>
      <c r="G6" s="90">
        <v>2019</v>
      </c>
      <c r="H6" s="90">
        <v>2020</v>
      </c>
      <c r="I6" s="90">
        <v>2021</v>
      </c>
      <c r="J6" s="90">
        <v>2022</v>
      </c>
      <c r="K6" s="90">
        <v>2023</v>
      </c>
      <c r="L6" s="90">
        <v>2024</v>
      </c>
      <c r="M6" s="18">
        <v>2023</v>
      </c>
      <c r="N6" s="90">
        <v>2024</v>
      </c>
      <c r="O6" s="18">
        <v>2023</v>
      </c>
    </row>
    <row r="7" spans="1:15" x14ac:dyDescent="0.3">
      <c r="A7" s="121" t="s">
        <v>39</v>
      </c>
      <c r="B7" s="119"/>
      <c r="C7" s="119"/>
      <c r="D7" s="125"/>
      <c r="E7" s="125"/>
      <c r="F7" s="125"/>
      <c r="G7" s="125"/>
      <c r="H7" s="125"/>
      <c r="I7" s="125"/>
      <c r="J7" s="125"/>
      <c r="K7" s="125"/>
      <c r="L7" s="125"/>
      <c r="M7" s="119"/>
      <c r="N7" s="120"/>
      <c r="O7" s="104"/>
    </row>
    <row r="8" spans="1:15" x14ac:dyDescent="0.3">
      <c r="A8" s="120" t="s">
        <v>67</v>
      </c>
      <c r="B8" s="42">
        <v>196240.83806000004</v>
      </c>
      <c r="C8" s="42">
        <v>200072.14102000001</v>
      </c>
      <c r="D8" s="125">
        <v>206160.23540999999</v>
      </c>
      <c r="E8" s="125">
        <v>194176.52497</v>
      </c>
      <c r="F8" s="125">
        <v>202286.20810999995</v>
      </c>
      <c r="G8" s="125">
        <v>213879.05224000002</v>
      </c>
      <c r="H8" s="125">
        <v>231345.02662000002</v>
      </c>
      <c r="I8" s="125">
        <v>252686.79015999998</v>
      </c>
      <c r="J8" s="125">
        <v>275464.83944999997</v>
      </c>
      <c r="K8" s="125">
        <v>292298.54242000001</v>
      </c>
      <c r="L8" s="124">
        <v>30950.7091</v>
      </c>
      <c r="M8" s="42">
        <v>27017.8213</v>
      </c>
      <c r="N8" s="125">
        <v>156904.80171999999</v>
      </c>
      <c r="O8" s="105">
        <v>148867.60216000001</v>
      </c>
    </row>
    <row r="9" spans="1:15" x14ac:dyDescent="0.3">
      <c r="A9" s="120" t="s">
        <v>68</v>
      </c>
      <c r="B9" s="42">
        <v>16144.92287</v>
      </c>
      <c r="C9" s="42">
        <v>24285.541849999998</v>
      </c>
      <c r="D9" s="125">
        <v>19291.477310000002</v>
      </c>
      <c r="E9" s="125">
        <v>19566.927179999999</v>
      </c>
      <c r="F9" s="125">
        <v>15538.166399999998</v>
      </c>
      <c r="G9" s="125">
        <v>14887.251079999998</v>
      </c>
      <c r="H9" s="125">
        <v>7930.594149999999</v>
      </c>
      <c r="I9" s="125">
        <v>14211.45084</v>
      </c>
      <c r="J9" s="125">
        <v>21548.080100000003</v>
      </c>
      <c r="K9" s="125">
        <v>21670.63622</v>
      </c>
      <c r="L9" s="124">
        <v>6338.8504000000003</v>
      </c>
      <c r="M9" s="42">
        <v>1067.1547</v>
      </c>
      <c r="N9" s="125">
        <v>18081.395829999998</v>
      </c>
      <c r="O9" s="105">
        <v>9355.9818599999999</v>
      </c>
    </row>
    <row r="10" spans="1:15" x14ac:dyDescent="0.3">
      <c r="A10" s="120" t="s">
        <v>69</v>
      </c>
      <c r="B10" s="42">
        <v>44459.602599999998</v>
      </c>
      <c r="C10" s="42">
        <v>53819.808269999994</v>
      </c>
      <c r="D10" s="125">
        <v>59646.54767</v>
      </c>
      <c r="E10" s="125">
        <v>56271.549940000004</v>
      </c>
      <c r="F10" s="125">
        <v>56476.08913</v>
      </c>
      <c r="G10" s="125">
        <v>60778.507310000008</v>
      </c>
      <c r="H10" s="125">
        <v>42276.694960000008</v>
      </c>
      <c r="I10" s="125">
        <v>57148.869049999994</v>
      </c>
      <c r="J10" s="125">
        <v>78675.766329999999</v>
      </c>
      <c r="K10" s="125">
        <v>81561.050889999999</v>
      </c>
      <c r="L10" s="124">
        <v>5763.7036399999997</v>
      </c>
      <c r="M10" s="42">
        <v>6408.3481600000005</v>
      </c>
      <c r="N10" s="125">
        <v>37719.419299999994</v>
      </c>
      <c r="O10" s="105">
        <v>36452.584790000008</v>
      </c>
    </row>
    <row r="11" spans="1:15" x14ac:dyDescent="0.3">
      <c r="A11" s="120" t="s">
        <v>70</v>
      </c>
      <c r="B11" s="42">
        <v>52262.522950000006</v>
      </c>
      <c r="C11" s="42">
        <v>59225.810139999994</v>
      </c>
      <c r="D11" s="125">
        <v>70054.621009999988</v>
      </c>
      <c r="E11" s="125">
        <v>61863.310170000004</v>
      </c>
      <c r="F11" s="125">
        <v>55356.990980000002</v>
      </c>
      <c r="G11" s="125">
        <v>58775.42628</v>
      </c>
      <c r="H11" s="125">
        <v>49344.350109999999</v>
      </c>
      <c r="I11" s="125">
        <v>69458.021960000013</v>
      </c>
      <c r="J11" s="125">
        <v>88129.715089999998</v>
      </c>
      <c r="K11" s="125">
        <v>88903.629790000006</v>
      </c>
      <c r="L11" s="124">
        <v>6951.6661100000001</v>
      </c>
      <c r="M11" s="42">
        <v>6358.4550099999997</v>
      </c>
      <c r="N11" s="125">
        <v>40325.493660000007</v>
      </c>
      <c r="O11" s="105">
        <v>41069.097139999998</v>
      </c>
    </row>
    <row r="12" spans="1:15" x14ac:dyDescent="0.3">
      <c r="A12" s="120" t="s">
        <v>71</v>
      </c>
      <c r="B12" s="42">
        <v>106878.86018</v>
      </c>
      <c r="C12" s="42">
        <v>111848.82524999999</v>
      </c>
      <c r="D12" s="125">
        <v>105221.55821999999</v>
      </c>
      <c r="E12" s="125">
        <v>112292.60452999998</v>
      </c>
      <c r="F12" s="125">
        <v>100161.96803</v>
      </c>
      <c r="G12" s="125">
        <v>99533.517559999993</v>
      </c>
      <c r="H12" s="125">
        <v>102219.44537999999</v>
      </c>
      <c r="I12" s="125">
        <v>111500.20022</v>
      </c>
      <c r="J12" s="125">
        <v>134581.11168999999</v>
      </c>
      <c r="K12" s="125">
        <v>134993.84459999998</v>
      </c>
      <c r="L12" s="124">
        <v>11281.757119999998</v>
      </c>
      <c r="M12" s="42">
        <v>9049.2872399999997</v>
      </c>
      <c r="N12" s="125">
        <v>68082.613980000009</v>
      </c>
      <c r="O12" s="105">
        <v>61723.628530000002</v>
      </c>
    </row>
    <row r="13" spans="1:15" x14ac:dyDescent="0.3">
      <c r="A13" s="121" t="s">
        <v>45</v>
      </c>
      <c r="B13" s="42"/>
      <c r="C13" s="42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4">
        <v>0</v>
      </c>
      <c r="M13" s="42">
        <v>0</v>
      </c>
      <c r="N13" s="125">
        <v>0</v>
      </c>
      <c r="O13" s="105">
        <v>0</v>
      </c>
    </row>
    <row r="14" spans="1:15" x14ac:dyDescent="0.3">
      <c r="A14" s="120" t="s">
        <v>72</v>
      </c>
      <c r="B14" s="42">
        <v>28029.370600000006</v>
      </c>
      <c r="C14" s="42">
        <v>28325.455109999995</v>
      </c>
      <c r="D14" s="125">
        <v>28074.390959999997</v>
      </c>
      <c r="E14" s="125">
        <v>26235.193310000002</v>
      </c>
      <c r="F14" s="125">
        <v>23659.874149999996</v>
      </c>
      <c r="G14" s="125">
        <v>26055.389489999998</v>
      </c>
      <c r="H14" s="125">
        <v>23379.337889999999</v>
      </c>
      <c r="I14" s="125">
        <v>24107.117439999995</v>
      </c>
      <c r="J14" s="125">
        <v>32531.77648</v>
      </c>
      <c r="K14" s="125">
        <v>31025.584979999996</v>
      </c>
      <c r="L14" s="124">
        <v>2505.3823600000001</v>
      </c>
      <c r="M14" s="42">
        <v>1608.4593</v>
      </c>
      <c r="N14" s="125">
        <v>21679.165630000003</v>
      </c>
      <c r="O14" s="105">
        <v>15511.93475</v>
      </c>
    </row>
    <row r="15" spans="1:15" x14ac:dyDescent="0.3">
      <c r="A15" s="120" t="s">
        <v>73</v>
      </c>
      <c r="B15" s="42">
        <v>190886.45339200005</v>
      </c>
      <c r="C15" s="42">
        <v>136155.70309899998</v>
      </c>
      <c r="D15" s="125">
        <v>117215.55665599999</v>
      </c>
      <c r="E15" s="125">
        <v>138222.14233700003</v>
      </c>
      <c r="F15" s="125">
        <v>177748.043191</v>
      </c>
      <c r="G15" s="125">
        <v>191999.11169399996</v>
      </c>
      <c r="H15" s="125">
        <v>101924.92757</v>
      </c>
      <c r="I15" s="125">
        <v>164680.50038799999</v>
      </c>
      <c r="J15" s="125">
        <v>277855.47021500004</v>
      </c>
      <c r="K15" s="125">
        <v>242005.79093100003</v>
      </c>
      <c r="L15" s="124">
        <v>26429.558947999998</v>
      </c>
      <c r="M15" s="42">
        <v>17276.213618000002</v>
      </c>
      <c r="N15" s="125">
        <v>151581.06651700003</v>
      </c>
      <c r="O15" s="105">
        <v>114825.08479399999</v>
      </c>
    </row>
    <row r="16" spans="1:15" x14ac:dyDescent="0.3">
      <c r="A16" s="120" t="s">
        <v>74</v>
      </c>
      <c r="B16" s="42">
        <v>89375.256900000008</v>
      </c>
      <c r="C16" s="42">
        <v>128560.52549</v>
      </c>
      <c r="D16" s="125">
        <v>127439.34248000001</v>
      </c>
      <c r="E16" s="125">
        <v>101905.75096999999</v>
      </c>
      <c r="F16" s="125">
        <v>100381.43902000001</v>
      </c>
      <c r="G16" s="125">
        <v>107838.32055000002</v>
      </c>
      <c r="H16" s="125">
        <v>96075.250599999999</v>
      </c>
      <c r="I16" s="125">
        <v>114538.14385000001</v>
      </c>
      <c r="J16" s="125">
        <v>150489.24614999999</v>
      </c>
      <c r="K16" s="125">
        <v>152243.60665999999</v>
      </c>
      <c r="L16" s="124">
        <v>14828.16223</v>
      </c>
      <c r="M16" s="42">
        <v>10594.2793</v>
      </c>
      <c r="N16" s="125">
        <v>104327.76317000002</v>
      </c>
      <c r="O16" s="105">
        <v>73210.527619999993</v>
      </c>
    </row>
    <row r="17" spans="1:16" x14ac:dyDescent="0.3">
      <c r="A17" s="120" t="s">
        <v>75</v>
      </c>
      <c r="B17" s="42">
        <v>393726.19579000003</v>
      </c>
      <c r="C17" s="42">
        <v>425584.46733299998</v>
      </c>
      <c r="D17" s="125">
        <v>427705.35384000005</v>
      </c>
      <c r="E17" s="125">
        <v>422884.06046999997</v>
      </c>
      <c r="F17" s="125">
        <v>429253.28115999995</v>
      </c>
      <c r="G17" s="125">
        <v>448800.03227999998</v>
      </c>
      <c r="H17" s="125">
        <v>384531.86793000007</v>
      </c>
      <c r="I17" s="125">
        <v>565885.56737000006</v>
      </c>
      <c r="J17" s="125">
        <v>685534.52497000003</v>
      </c>
      <c r="K17" s="125">
        <v>659471.29893000005</v>
      </c>
      <c r="L17" s="124">
        <v>58920.303399999997</v>
      </c>
      <c r="M17" s="42">
        <v>53612.131999999998</v>
      </c>
      <c r="N17" s="125">
        <v>346473.59382999997</v>
      </c>
      <c r="O17" s="105">
        <v>332451.78892000002</v>
      </c>
    </row>
    <row r="18" spans="1:16" x14ac:dyDescent="0.3">
      <c r="A18" s="121" t="s">
        <v>50</v>
      </c>
      <c r="B18" s="42"/>
      <c r="C18" s="42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4">
        <v>0</v>
      </c>
      <c r="M18" s="42">
        <v>0</v>
      </c>
      <c r="N18" s="125">
        <v>0</v>
      </c>
      <c r="O18" s="105">
        <v>0</v>
      </c>
    </row>
    <row r="19" spans="1:16" x14ac:dyDescent="0.3">
      <c r="A19" s="120" t="s">
        <v>76</v>
      </c>
      <c r="B19" s="42">
        <v>57183.142899999999</v>
      </c>
      <c r="C19" s="42">
        <v>58294.847269999991</v>
      </c>
      <c r="D19" s="125">
        <v>62883.88276</v>
      </c>
      <c r="E19" s="125">
        <v>44920.951669999995</v>
      </c>
      <c r="F19" s="125">
        <v>59738.224729999987</v>
      </c>
      <c r="G19" s="125">
        <v>52993.710049999994</v>
      </c>
      <c r="H19" s="125">
        <v>39337.084069999997</v>
      </c>
      <c r="I19" s="125">
        <v>43066.050820000011</v>
      </c>
      <c r="J19" s="125">
        <v>67443.760399999985</v>
      </c>
      <c r="K19" s="125">
        <v>83818.930470000007</v>
      </c>
      <c r="L19" s="124">
        <v>6456.7323299999998</v>
      </c>
      <c r="M19" s="42">
        <v>5861.8098799999998</v>
      </c>
      <c r="N19" s="125">
        <v>48339.966959999991</v>
      </c>
      <c r="O19" s="105">
        <v>45329.32877</v>
      </c>
    </row>
    <row r="20" spans="1:16" x14ac:dyDescent="0.3">
      <c r="A20" s="120" t="s">
        <v>77</v>
      </c>
      <c r="B20" s="42">
        <v>161115.94738999999</v>
      </c>
      <c r="C20" s="42">
        <v>208001.49368000004</v>
      </c>
      <c r="D20" s="125">
        <v>210269.80723999997</v>
      </c>
      <c r="E20" s="125">
        <v>184391.79668</v>
      </c>
      <c r="F20" s="125">
        <v>190156.94456999993</v>
      </c>
      <c r="G20" s="125">
        <v>197328.48298</v>
      </c>
      <c r="H20" s="125">
        <v>165537.33769999997</v>
      </c>
      <c r="I20" s="125">
        <v>236486.88625000004</v>
      </c>
      <c r="J20" s="125">
        <v>286725.29774000001</v>
      </c>
      <c r="K20" s="125">
        <v>289565.21316000004</v>
      </c>
      <c r="L20" s="124">
        <v>24550.079160000001</v>
      </c>
      <c r="M20" s="42">
        <v>24845.478859999999</v>
      </c>
      <c r="N20" s="125">
        <v>199205.62228000001</v>
      </c>
      <c r="O20" s="105">
        <v>128570.95354</v>
      </c>
    </row>
    <row r="21" spans="1:16" x14ac:dyDescent="0.3">
      <c r="A21" s="121" t="s">
        <v>53</v>
      </c>
      <c r="B21" s="42"/>
      <c r="C21" s="42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4">
        <v>0</v>
      </c>
      <c r="M21" s="42">
        <v>0</v>
      </c>
      <c r="N21" s="125">
        <v>0</v>
      </c>
      <c r="O21" s="105">
        <v>0</v>
      </c>
    </row>
    <row r="22" spans="1:16" x14ac:dyDescent="0.3">
      <c r="A22" s="120" t="s">
        <v>78</v>
      </c>
      <c r="B22" s="42">
        <v>30772.703739999997</v>
      </c>
      <c r="C22" s="42">
        <v>32011.590929999998</v>
      </c>
      <c r="D22" s="125">
        <v>42320.505789999988</v>
      </c>
      <c r="E22" s="125">
        <v>31001.523410000002</v>
      </c>
      <c r="F22" s="125">
        <v>31548.505950000002</v>
      </c>
      <c r="G22" s="125">
        <v>30308.29867</v>
      </c>
      <c r="H22" s="125">
        <v>19464.467430000001</v>
      </c>
      <c r="I22" s="125">
        <v>21043.052950000005</v>
      </c>
      <c r="J22" s="125">
        <v>36934.960970000007</v>
      </c>
      <c r="K22" s="125">
        <v>41384.137529999993</v>
      </c>
      <c r="L22" s="124">
        <v>2647.2460099999998</v>
      </c>
      <c r="M22" s="42">
        <v>2722.5949999999998</v>
      </c>
      <c r="N22" s="125">
        <v>19559.926949999997</v>
      </c>
      <c r="O22" s="105">
        <v>20148.427820000001</v>
      </c>
    </row>
    <row r="23" spans="1:16" x14ac:dyDescent="0.3">
      <c r="A23" s="120" t="s">
        <v>79</v>
      </c>
      <c r="B23" s="42">
        <v>103632.35143900001</v>
      </c>
      <c r="C23" s="42">
        <v>83747.273136000003</v>
      </c>
      <c r="D23" s="125">
        <v>69943.850868000009</v>
      </c>
      <c r="E23" s="125">
        <v>83161.893990000011</v>
      </c>
      <c r="F23" s="125">
        <v>103838.03556800001</v>
      </c>
      <c r="G23" s="125">
        <v>102149.705229</v>
      </c>
      <c r="H23" s="125">
        <v>58494.559109000002</v>
      </c>
      <c r="I23" s="125">
        <v>102995.01762299999</v>
      </c>
      <c r="J23" s="125">
        <v>170378.09262900002</v>
      </c>
      <c r="K23" s="125">
        <v>147600.17998100002</v>
      </c>
      <c r="L23" s="124">
        <v>13542.692881999999</v>
      </c>
      <c r="M23" s="42">
        <v>7473.2929050000002</v>
      </c>
      <c r="N23" s="125">
        <v>76887.433506999994</v>
      </c>
      <c r="O23" s="105">
        <v>67677.817711000011</v>
      </c>
    </row>
    <row r="24" spans="1:16" x14ac:dyDescent="0.3">
      <c r="A24" s="120" t="s">
        <v>80</v>
      </c>
      <c r="B24" s="42">
        <v>115153.41984999999</v>
      </c>
      <c r="C24" s="42">
        <v>115828.01093999999</v>
      </c>
      <c r="D24" s="125">
        <v>45348.733919999991</v>
      </c>
      <c r="E24" s="125">
        <v>41113.186319999993</v>
      </c>
      <c r="F24" s="125">
        <v>38808.033940000008</v>
      </c>
      <c r="G24" s="125">
        <v>31868.956090000003</v>
      </c>
      <c r="H24" s="125">
        <v>30340.031420000007</v>
      </c>
      <c r="I24" s="125">
        <v>34828.48199</v>
      </c>
      <c r="J24" s="125">
        <v>47953.68475</v>
      </c>
      <c r="K24" s="125">
        <v>39035.70061</v>
      </c>
      <c r="L24" s="124">
        <v>2874.1120000000001</v>
      </c>
      <c r="M24" s="42">
        <v>3300.46245</v>
      </c>
      <c r="N24" s="125">
        <v>17250.307700000001</v>
      </c>
      <c r="O24" s="105">
        <v>22720.83409</v>
      </c>
    </row>
    <row r="25" spans="1:16" x14ac:dyDescent="0.3">
      <c r="A25" s="120" t="s">
        <v>81</v>
      </c>
      <c r="B25" s="42">
        <v>327084.58573999995</v>
      </c>
      <c r="C25" s="42">
        <v>317120.40213</v>
      </c>
      <c r="D25" s="125">
        <v>305484.31921000005</v>
      </c>
      <c r="E25" s="125">
        <v>307243.37514999998</v>
      </c>
      <c r="F25" s="125">
        <v>323993.86695999996</v>
      </c>
      <c r="G25" s="125">
        <v>329875.54960999999</v>
      </c>
      <c r="H25" s="125">
        <v>217747.62307</v>
      </c>
      <c r="I25" s="125">
        <v>302261.52108999999</v>
      </c>
      <c r="J25" s="125">
        <v>433402.20033999992</v>
      </c>
      <c r="K25" s="125">
        <v>369557.99129000003</v>
      </c>
      <c r="L25" s="124">
        <v>29052.891189999998</v>
      </c>
      <c r="M25" s="42">
        <v>28000.160250000004</v>
      </c>
      <c r="N25" s="125">
        <v>168899.12479999999</v>
      </c>
      <c r="O25" s="105">
        <v>168671.54746999999</v>
      </c>
    </row>
    <row r="26" spans="1:16" x14ac:dyDescent="0.3">
      <c r="A26" s="120" t="s">
        <v>82</v>
      </c>
      <c r="B26" s="42">
        <v>6511.8448000000008</v>
      </c>
      <c r="C26" s="42">
        <v>5039.4235099999996</v>
      </c>
      <c r="D26" s="125">
        <v>3918.5222199999998</v>
      </c>
      <c r="E26" s="125">
        <v>3512.9611900000009</v>
      </c>
      <c r="F26" s="125">
        <v>4082.0174299999999</v>
      </c>
      <c r="G26" s="125">
        <v>3169.6308929999996</v>
      </c>
      <c r="H26" s="125">
        <v>2165.47885</v>
      </c>
      <c r="I26" s="125">
        <v>3804.5464900000002</v>
      </c>
      <c r="J26" s="125">
        <v>3738.2453600000003</v>
      </c>
      <c r="K26" s="125">
        <v>3353.87138</v>
      </c>
      <c r="L26" s="124">
        <v>214.29662999999999</v>
      </c>
      <c r="M26" s="42">
        <v>230.50067999999999</v>
      </c>
      <c r="N26" s="125">
        <v>1941.9215099999997</v>
      </c>
      <c r="O26" s="105">
        <v>1345.7027700000001</v>
      </c>
    </row>
    <row r="27" spans="1:16" x14ac:dyDescent="0.3">
      <c r="A27" s="120" t="s">
        <v>83</v>
      </c>
      <c r="B27" s="42">
        <v>5339.3640700000014</v>
      </c>
      <c r="C27" s="42">
        <v>4571.4848900000006</v>
      </c>
      <c r="D27" s="125">
        <v>4553.3782899999987</v>
      </c>
      <c r="E27" s="125">
        <v>3005.2100399999995</v>
      </c>
      <c r="F27" s="125">
        <v>2452.3394199999993</v>
      </c>
      <c r="G27" s="125">
        <v>1567.5258199999998</v>
      </c>
      <c r="H27" s="125">
        <v>2081.01487</v>
      </c>
      <c r="I27" s="125">
        <v>2473.9238300000002</v>
      </c>
      <c r="J27" s="125">
        <v>3602.3222600000008</v>
      </c>
      <c r="K27" s="125">
        <v>3223.8876500000006</v>
      </c>
      <c r="L27" s="124">
        <v>63.63738</v>
      </c>
      <c r="M27" s="42">
        <v>57.034930000000003</v>
      </c>
      <c r="N27" s="125">
        <v>1612.6485</v>
      </c>
      <c r="O27" s="105">
        <v>1755.6070799999998</v>
      </c>
    </row>
    <row r="28" spans="1:16" x14ac:dyDescent="0.3">
      <c r="A28" s="121" t="s">
        <v>59</v>
      </c>
      <c r="B28" s="68">
        <v>1924797.3832710006</v>
      </c>
      <c r="C28" s="138">
        <v>1992492.8040480001</v>
      </c>
      <c r="D28" s="139">
        <v>1905532.0838540001</v>
      </c>
      <c r="E28" s="139">
        <v>1831768.962327</v>
      </c>
      <c r="F28" s="139">
        <v>1915480.028739</v>
      </c>
      <c r="G28" s="139">
        <v>1971808.4678259999</v>
      </c>
      <c r="H28" s="139">
        <v>1574195.0917290002</v>
      </c>
      <c r="I28" s="139">
        <v>2121176.1423210003</v>
      </c>
      <c r="J28" s="139">
        <v>2794989.0949239996</v>
      </c>
      <c r="K28" s="128">
        <v>2681713.8974919994</v>
      </c>
      <c r="L28" s="66">
        <v>243371.78088999999</v>
      </c>
      <c r="M28" s="68">
        <v>205483.48558299997</v>
      </c>
      <c r="N28" s="128">
        <v>1478872.2658440003</v>
      </c>
      <c r="O28" s="143">
        <v>1289688.4498149997</v>
      </c>
    </row>
    <row r="29" spans="1:16" x14ac:dyDescent="0.3">
      <c r="A29" s="121"/>
      <c r="B29" s="73"/>
      <c r="C29" s="73"/>
      <c r="D29" s="125"/>
      <c r="E29" s="125"/>
      <c r="F29" s="125"/>
      <c r="G29" s="125"/>
      <c r="H29" s="125"/>
      <c r="I29" s="125"/>
      <c r="J29" s="125"/>
      <c r="K29" s="125"/>
      <c r="L29" s="91"/>
      <c r="M29" s="11"/>
      <c r="N29" s="125"/>
      <c r="O29" s="105"/>
    </row>
    <row r="30" spans="1:16" x14ac:dyDescent="0.3">
      <c r="A30" s="121" t="s">
        <v>84</v>
      </c>
      <c r="B30" s="66">
        <v>716862.98412600008</v>
      </c>
      <c r="C30" s="67">
        <v>627952.19683300005</v>
      </c>
      <c r="D30" s="66">
        <v>492095.91574000003</v>
      </c>
      <c r="E30" s="66">
        <v>555169.90573200001</v>
      </c>
      <c r="F30" s="66">
        <v>481878.22059000004</v>
      </c>
      <c r="G30" s="66">
        <v>491802.45471700007</v>
      </c>
      <c r="H30" s="66">
        <v>425556.32705399999</v>
      </c>
      <c r="I30" s="66">
        <v>527218.59440699988</v>
      </c>
      <c r="J30" s="66">
        <v>589391.22684699995</v>
      </c>
      <c r="K30" s="66">
        <v>507697.43336999993</v>
      </c>
      <c r="L30" s="127">
        <v>42999.825729999997</v>
      </c>
      <c r="M30" s="127">
        <v>65933.599528999999</v>
      </c>
      <c r="N30" s="127">
        <v>265082.12148600002</v>
      </c>
      <c r="O30" s="127">
        <v>260652.93804400004</v>
      </c>
      <c r="P30" s="70"/>
    </row>
    <row r="31" spans="1:16" x14ac:dyDescent="0.3">
      <c r="A31" s="121"/>
      <c r="B31" s="78"/>
      <c r="C31" s="11"/>
      <c r="D31" s="128"/>
      <c r="E31" s="128"/>
      <c r="F31" s="128"/>
      <c r="G31" s="128"/>
      <c r="H31" s="128"/>
      <c r="I31" s="128"/>
      <c r="J31" s="128"/>
      <c r="K31" s="128"/>
      <c r="L31" s="121"/>
      <c r="M31" s="11"/>
      <c r="N31" s="116"/>
      <c r="O31" s="106"/>
      <c r="P31" s="70"/>
    </row>
    <row r="32" spans="1:16" x14ac:dyDescent="0.3">
      <c r="A32" s="122" t="s">
        <v>60</v>
      </c>
      <c r="B32" s="69">
        <v>-902324.91461500048</v>
      </c>
      <c r="C32" s="69">
        <v>-1068714.1374049999</v>
      </c>
      <c r="D32" s="126">
        <v>-1134254.393164</v>
      </c>
      <c r="E32" s="126">
        <v>-1008073.1331249999</v>
      </c>
      <c r="F32" s="126">
        <v>-1134777.5778589998</v>
      </c>
      <c r="G32" s="126">
        <v>-1170139.0887189999</v>
      </c>
      <c r="H32" s="126">
        <v>-947607.50302500022</v>
      </c>
      <c r="I32" s="126">
        <v>-1314385.0638340006</v>
      </c>
      <c r="J32" s="126">
        <v>-1805669.9570169996</v>
      </c>
      <c r="K32" s="126">
        <v>-1833570.6801919998</v>
      </c>
      <c r="L32" s="126">
        <v>-173856.07022000002</v>
      </c>
      <c r="M32" s="126">
        <v>-113295.87205399996</v>
      </c>
      <c r="N32" s="69">
        <v>-1060703.2566180001</v>
      </c>
      <c r="O32" s="126">
        <v>-875394.60875099979</v>
      </c>
      <c r="P32" s="70"/>
    </row>
    <row r="33" spans="1:15" x14ac:dyDescent="0.3">
      <c r="A33" s="1" t="s">
        <v>85</v>
      </c>
    </row>
    <row r="34" spans="1:15" x14ac:dyDescent="0.3">
      <c r="A34" s="1" t="s">
        <v>86</v>
      </c>
      <c r="N34" s="140"/>
      <c r="O34" s="140"/>
    </row>
    <row r="35" spans="1:15" x14ac:dyDescent="0.3">
      <c r="A35" s="1" t="s">
        <v>150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7" spans="1:15" x14ac:dyDescent="0.3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</sheetData>
  <mergeCells count="5">
    <mergeCell ref="A1:O1"/>
    <mergeCell ref="A2:O2"/>
    <mergeCell ref="A4:O4"/>
    <mergeCell ref="L5:M5"/>
    <mergeCell ref="N5:O5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64ED-D521-49B4-9AD9-5D0F428B5F69}">
  <sheetPr>
    <pageSetUpPr fitToPage="1"/>
  </sheetPr>
  <dimension ref="A1:AE36"/>
  <sheetViews>
    <sheetView zoomScaleNormal="100" workbookViewId="0">
      <selection activeCell="F37" sqref="F37"/>
    </sheetView>
  </sheetViews>
  <sheetFormatPr defaultRowHeight="14.4" x14ac:dyDescent="0.3"/>
  <cols>
    <col min="1" max="1" width="28.44140625" customWidth="1"/>
    <col min="2" max="4" width="11.5546875" bestFit="1" customWidth="1"/>
    <col min="5" max="5" width="10.88671875" bestFit="1" customWidth="1"/>
    <col min="6" max="7" width="11.5546875" bestFit="1" customWidth="1"/>
    <col min="8" max="8" width="11.5546875" customWidth="1"/>
    <col min="9" max="9" width="10.88671875" bestFit="1" customWidth="1"/>
    <col min="10" max="19" width="11.5546875" bestFit="1" customWidth="1"/>
    <col min="20" max="23" width="11.5546875" customWidth="1"/>
    <col min="24" max="24" width="12.33203125" customWidth="1"/>
    <col min="25" max="26" width="11.5546875" customWidth="1"/>
    <col min="27" max="27" width="11.5546875" bestFit="1" customWidth="1"/>
    <col min="28" max="31" width="11.5546875" customWidth="1"/>
  </cols>
  <sheetData>
    <row r="1" spans="1:31" x14ac:dyDescent="0.3">
      <c r="A1" s="207" t="s">
        <v>145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31" x14ac:dyDescent="0.3">
      <c r="A2" s="207" t="s">
        <v>112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31" x14ac:dyDescent="0.3">
      <c r="A3" s="8"/>
      <c r="B3" s="12"/>
      <c r="C3" s="12"/>
      <c r="G3" s="12"/>
      <c r="N3" s="12"/>
      <c r="O3" s="12"/>
      <c r="R3" s="12"/>
      <c r="T3" s="12"/>
      <c r="U3" s="12"/>
      <c r="V3" s="12"/>
      <c r="X3" s="12"/>
      <c r="AB3" s="12"/>
      <c r="AC3" s="12"/>
      <c r="AD3" s="12"/>
      <c r="AE3" s="12" t="s">
        <v>142</v>
      </c>
    </row>
    <row r="4" spans="1:31" x14ac:dyDescent="0.3">
      <c r="A4" s="234" t="s">
        <v>15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146"/>
      <c r="AC4" s="146"/>
      <c r="AD4" s="146"/>
      <c r="AE4" s="146"/>
    </row>
    <row r="5" spans="1:31" x14ac:dyDescent="0.3">
      <c r="A5" s="232"/>
      <c r="B5" s="222" t="s">
        <v>89</v>
      </c>
      <c r="C5" s="222" t="s">
        <v>90</v>
      </c>
      <c r="D5" s="222" t="s">
        <v>88</v>
      </c>
      <c r="E5" s="222" t="s">
        <v>149</v>
      </c>
      <c r="F5" s="222" t="s">
        <v>89</v>
      </c>
      <c r="G5" s="222" t="s">
        <v>90</v>
      </c>
      <c r="H5" s="222" t="s">
        <v>88</v>
      </c>
      <c r="I5" s="222" t="s">
        <v>149</v>
      </c>
      <c r="J5" s="222" t="s">
        <v>89</v>
      </c>
      <c r="K5" s="222" t="s">
        <v>90</v>
      </c>
      <c r="L5" s="222" t="s">
        <v>88</v>
      </c>
      <c r="M5" s="222" t="s">
        <v>149</v>
      </c>
      <c r="N5" s="222" t="s">
        <v>89</v>
      </c>
      <c r="O5" s="222" t="s">
        <v>90</v>
      </c>
      <c r="P5" s="222" t="s">
        <v>88</v>
      </c>
      <c r="Q5" s="222" t="s">
        <v>149</v>
      </c>
      <c r="R5" s="222" t="s">
        <v>89</v>
      </c>
      <c r="S5" s="222" t="s">
        <v>90</v>
      </c>
      <c r="T5" s="222" t="s">
        <v>88</v>
      </c>
      <c r="U5" s="222" t="s">
        <v>149</v>
      </c>
      <c r="V5" s="222" t="s">
        <v>89</v>
      </c>
      <c r="W5" s="222" t="s">
        <v>90</v>
      </c>
      <c r="X5" s="222" t="s">
        <v>88</v>
      </c>
      <c r="Y5" s="222" t="s">
        <v>149</v>
      </c>
      <c r="Z5" s="222" t="s">
        <v>89</v>
      </c>
      <c r="AA5" s="222" t="s">
        <v>90</v>
      </c>
      <c r="AB5" s="222" t="s">
        <v>88</v>
      </c>
      <c r="AC5" s="222" t="s">
        <v>149</v>
      </c>
      <c r="AD5" s="222" t="s">
        <v>89</v>
      </c>
      <c r="AE5" s="222" t="s">
        <v>90</v>
      </c>
    </row>
    <row r="6" spans="1:31" x14ac:dyDescent="0.3">
      <c r="A6" s="233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</row>
    <row r="7" spans="1:31" x14ac:dyDescent="0.3">
      <c r="A7" s="121"/>
      <c r="B7" s="123">
        <v>2017</v>
      </c>
      <c r="C7" s="123">
        <v>2017</v>
      </c>
      <c r="D7" s="123">
        <v>2017</v>
      </c>
      <c r="E7" s="123">
        <v>2017</v>
      </c>
      <c r="F7" s="123">
        <v>2018</v>
      </c>
      <c r="G7" s="123">
        <v>2018</v>
      </c>
      <c r="H7" s="123">
        <v>2018</v>
      </c>
      <c r="I7" s="123">
        <v>2018</v>
      </c>
      <c r="J7" s="123">
        <v>2019</v>
      </c>
      <c r="K7" s="123">
        <v>2019</v>
      </c>
      <c r="L7" s="123">
        <v>2019</v>
      </c>
      <c r="M7" s="123">
        <v>2019</v>
      </c>
      <c r="N7" s="123">
        <v>2020</v>
      </c>
      <c r="O7" s="123">
        <v>2020</v>
      </c>
      <c r="P7" s="123">
        <v>2020</v>
      </c>
      <c r="Q7" s="123">
        <v>2020</v>
      </c>
      <c r="R7" s="123">
        <v>2021</v>
      </c>
      <c r="S7" s="123">
        <v>2021</v>
      </c>
      <c r="T7" s="123">
        <v>2021</v>
      </c>
      <c r="U7" s="123">
        <v>2021</v>
      </c>
      <c r="V7" s="123">
        <v>2022</v>
      </c>
      <c r="W7" s="123">
        <v>2022</v>
      </c>
      <c r="X7" s="123">
        <v>2022</v>
      </c>
      <c r="Y7" s="123">
        <v>2022</v>
      </c>
      <c r="Z7" s="123">
        <v>2023</v>
      </c>
      <c r="AA7" s="123">
        <v>2023</v>
      </c>
      <c r="AB7" s="123">
        <v>2023</v>
      </c>
      <c r="AC7" s="123">
        <v>2023</v>
      </c>
      <c r="AD7" s="123">
        <v>2024</v>
      </c>
      <c r="AE7" s="123">
        <v>2024</v>
      </c>
    </row>
    <row r="8" spans="1:31" x14ac:dyDescent="0.3">
      <c r="A8" s="121" t="s">
        <v>39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</row>
    <row r="9" spans="1:31" x14ac:dyDescent="0.3">
      <c r="A9" s="120" t="s">
        <v>40</v>
      </c>
      <c r="B9" s="125">
        <v>45351.150249999999</v>
      </c>
      <c r="C9" s="125">
        <v>51879.526079999996</v>
      </c>
      <c r="D9" s="125">
        <v>43474.434890000004</v>
      </c>
      <c r="E9" s="125">
        <v>53471.413749999992</v>
      </c>
      <c r="F9" s="125">
        <v>44695.24525</v>
      </c>
      <c r="G9" s="125">
        <v>52804.49295</v>
      </c>
      <c r="H9" s="125">
        <v>50982.235000000001</v>
      </c>
      <c r="I9" s="125">
        <v>53804.234909999999</v>
      </c>
      <c r="J9" s="125">
        <v>47756.106850000004</v>
      </c>
      <c r="K9" s="125">
        <v>54500.242800000007</v>
      </c>
      <c r="L9" s="125">
        <v>53715.591220000002</v>
      </c>
      <c r="M9" s="125">
        <v>57907.111370000006</v>
      </c>
      <c r="N9" s="125">
        <v>54761.18507</v>
      </c>
      <c r="O9" s="125">
        <v>51343.301039999998</v>
      </c>
      <c r="P9" s="125">
        <v>56936.67884</v>
      </c>
      <c r="Q9" s="125">
        <v>68303.861669999998</v>
      </c>
      <c r="R9" s="125">
        <v>64258.534379999997</v>
      </c>
      <c r="S9" s="125">
        <v>72455.847909999997</v>
      </c>
      <c r="T9" s="105">
        <v>56786.031950000004</v>
      </c>
      <c r="U9" s="125">
        <v>59186.375919999999</v>
      </c>
      <c r="V9" s="125">
        <v>62004.50088</v>
      </c>
      <c r="W9" s="125">
        <v>68950.797250000003</v>
      </c>
      <c r="X9" s="125">
        <v>65964.148990000002</v>
      </c>
      <c r="Y9" s="125">
        <v>78545.392330000002</v>
      </c>
      <c r="Z9" s="125">
        <v>71345.979069999987</v>
      </c>
      <c r="AA9" s="125">
        <v>77521.623090000008</v>
      </c>
      <c r="AB9" s="125">
        <v>69515.473859999998</v>
      </c>
      <c r="AC9" s="125">
        <v>73915.466400000005</v>
      </c>
      <c r="AD9" s="125">
        <v>71455.471579999998</v>
      </c>
      <c r="AE9" s="125">
        <v>85449.330140000005</v>
      </c>
    </row>
    <row r="10" spans="1:31" x14ac:dyDescent="0.3">
      <c r="A10" s="120" t="s">
        <v>41</v>
      </c>
      <c r="B10" s="125">
        <v>3547.7959800000003</v>
      </c>
      <c r="C10" s="125">
        <v>4316.3157499999998</v>
      </c>
      <c r="D10" s="125">
        <v>2689.2722300000005</v>
      </c>
      <c r="E10" s="125">
        <v>9013.5432200000014</v>
      </c>
      <c r="F10" s="125">
        <v>4052.52468</v>
      </c>
      <c r="G10" s="125">
        <v>3746.9919199999999</v>
      </c>
      <c r="H10" s="125">
        <v>4944.7302199999995</v>
      </c>
      <c r="I10" s="125">
        <v>2793.9195800000002</v>
      </c>
      <c r="J10" s="125">
        <v>3370.0130899999999</v>
      </c>
      <c r="K10" s="125">
        <v>3075.5935499999996</v>
      </c>
      <c r="L10" s="125">
        <v>3099.0689299999999</v>
      </c>
      <c r="M10" s="125">
        <v>5342.5755099999997</v>
      </c>
      <c r="N10" s="125">
        <v>2822.7149299999996</v>
      </c>
      <c r="O10" s="125">
        <v>2116.1705299999999</v>
      </c>
      <c r="P10" s="125">
        <v>1191.8131600000002</v>
      </c>
      <c r="Q10" s="125">
        <v>1799.89553</v>
      </c>
      <c r="R10" s="125">
        <v>2754.5980099999997</v>
      </c>
      <c r="S10" s="125">
        <v>3659.06873</v>
      </c>
      <c r="T10" s="105">
        <v>2678.8577999999998</v>
      </c>
      <c r="U10" s="125">
        <v>5118.926300000001</v>
      </c>
      <c r="V10" s="125">
        <v>5497.9580500000011</v>
      </c>
      <c r="W10" s="125">
        <v>5899.2989900000002</v>
      </c>
      <c r="X10" s="125">
        <v>4831.5515400000004</v>
      </c>
      <c r="Y10" s="125">
        <v>5319.2715199999993</v>
      </c>
      <c r="Z10" s="125">
        <v>5667.4544699999997</v>
      </c>
      <c r="AA10" s="125">
        <v>3688.5273899999997</v>
      </c>
      <c r="AB10" s="125">
        <v>5369.5067099999997</v>
      </c>
      <c r="AC10" s="125">
        <v>6945.1476500000008</v>
      </c>
      <c r="AD10" s="125">
        <v>7025.0490199999995</v>
      </c>
      <c r="AE10" s="125">
        <v>11056.346810000001</v>
      </c>
    </row>
    <row r="11" spans="1:31" x14ac:dyDescent="0.3">
      <c r="A11" s="120" t="s">
        <v>42</v>
      </c>
      <c r="B11" s="125">
        <v>11857.744309999998</v>
      </c>
      <c r="C11" s="125">
        <v>11784.9946</v>
      </c>
      <c r="D11" s="125">
        <v>14458.287370000002</v>
      </c>
      <c r="E11" s="125">
        <v>18170.523659999999</v>
      </c>
      <c r="F11" s="125">
        <v>13432.832339999999</v>
      </c>
      <c r="G11" s="125">
        <v>14186.292589999999</v>
      </c>
      <c r="H11" s="125">
        <v>13307.624620000001</v>
      </c>
      <c r="I11" s="125">
        <v>15549.339579999998</v>
      </c>
      <c r="J11" s="125">
        <v>11542.06601</v>
      </c>
      <c r="K11" s="125">
        <v>12843.552</v>
      </c>
      <c r="L11" s="125">
        <v>16719.195030000003</v>
      </c>
      <c r="M11" s="125">
        <v>19673.69427</v>
      </c>
      <c r="N11" s="125">
        <v>12228.612859999999</v>
      </c>
      <c r="O11" s="125">
        <v>7273.6871700000002</v>
      </c>
      <c r="P11" s="125">
        <v>8835.2270100000005</v>
      </c>
      <c r="Q11" s="125">
        <v>13939.167919999998</v>
      </c>
      <c r="R11" s="125">
        <v>12752.64575</v>
      </c>
      <c r="S11" s="125">
        <v>11716.048260000001</v>
      </c>
      <c r="T11" s="105">
        <v>12712.909509999999</v>
      </c>
      <c r="U11" s="125">
        <v>19967.265530000001</v>
      </c>
      <c r="V11" s="125">
        <v>15143.12933</v>
      </c>
      <c r="W11" s="125">
        <v>19478.669530000003</v>
      </c>
      <c r="X11" s="125">
        <v>17628.563160000002</v>
      </c>
      <c r="Y11" s="125">
        <v>26425.404310000002</v>
      </c>
      <c r="Z11" s="125">
        <v>17061.360980000001</v>
      </c>
      <c r="AA11" s="125">
        <v>19391.223810000003</v>
      </c>
      <c r="AB11" s="125">
        <v>22640.046859999999</v>
      </c>
      <c r="AC11" s="125">
        <v>22468.419239999999</v>
      </c>
      <c r="AD11" s="125">
        <v>15907.06774</v>
      </c>
      <c r="AE11" s="125">
        <v>21812.351559999999</v>
      </c>
    </row>
    <row r="12" spans="1:31" x14ac:dyDescent="0.3">
      <c r="A12" s="120" t="s">
        <v>43</v>
      </c>
      <c r="B12" s="125">
        <v>14819.982099999999</v>
      </c>
      <c r="C12" s="125">
        <v>15728.30373</v>
      </c>
      <c r="D12" s="125">
        <v>14008.590320000001</v>
      </c>
      <c r="E12" s="125">
        <v>17306.434020000001</v>
      </c>
      <c r="F12" s="125">
        <v>12659.860919999999</v>
      </c>
      <c r="G12" s="125">
        <v>14183.838949999999</v>
      </c>
      <c r="H12" s="125">
        <v>13344.302589999999</v>
      </c>
      <c r="I12" s="125">
        <v>15168.988519999999</v>
      </c>
      <c r="J12" s="125">
        <v>12915.125610000001</v>
      </c>
      <c r="K12" s="125">
        <v>15292.375399999999</v>
      </c>
      <c r="L12" s="125">
        <v>14358.084480000001</v>
      </c>
      <c r="M12" s="125">
        <v>16209.840789999998</v>
      </c>
      <c r="N12" s="125">
        <v>12788.75836</v>
      </c>
      <c r="O12" s="125">
        <v>8960.7763300000006</v>
      </c>
      <c r="P12" s="125">
        <v>12124.479459999999</v>
      </c>
      <c r="Q12" s="125">
        <v>15470.33596</v>
      </c>
      <c r="R12" s="125">
        <v>14297.288329999999</v>
      </c>
      <c r="S12" s="125">
        <v>14263.819219999999</v>
      </c>
      <c r="T12" s="105">
        <v>15983.814130000002</v>
      </c>
      <c r="U12" s="125">
        <v>24913.100280000002</v>
      </c>
      <c r="V12" s="125">
        <v>18440.667679999999</v>
      </c>
      <c r="W12" s="125">
        <v>22161.59965</v>
      </c>
      <c r="X12" s="125">
        <v>19399.974240000003</v>
      </c>
      <c r="Y12" s="125">
        <v>28127.47352</v>
      </c>
      <c r="Z12" s="125">
        <v>19515.22957</v>
      </c>
      <c r="AA12" s="125">
        <v>21553.867569999999</v>
      </c>
      <c r="AB12" s="125">
        <v>21422.691179999998</v>
      </c>
      <c r="AC12" s="125">
        <v>26411.841469999999</v>
      </c>
      <c r="AD12" s="125">
        <v>19484.828420000002</v>
      </c>
      <c r="AE12" s="125">
        <v>20840.665239999998</v>
      </c>
    </row>
    <row r="13" spans="1:31" x14ac:dyDescent="0.3">
      <c r="A13" s="120" t="s">
        <v>44</v>
      </c>
      <c r="B13" s="125">
        <v>26470.154579999999</v>
      </c>
      <c r="C13" s="125">
        <v>30032.701369999999</v>
      </c>
      <c r="D13" s="125">
        <v>28778.206560000002</v>
      </c>
      <c r="E13" s="125">
        <v>27011.542020000001</v>
      </c>
      <c r="F13" s="125">
        <v>22821.27564</v>
      </c>
      <c r="G13" s="125">
        <v>25873.219580000001</v>
      </c>
      <c r="H13" s="125">
        <v>27947.681949999998</v>
      </c>
      <c r="I13" s="125">
        <v>23519.790860000001</v>
      </c>
      <c r="J13" s="125">
        <v>20868.225930000001</v>
      </c>
      <c r="K13" s="125">
        <v>26958.54464</v>
      </c>
      <c r="L13" s="125">
        <v>25248.360699999997</v>
      </c>
      <c r="M13" s="125">
        <v>26458.386289999999</v>
      </c>
      <c r="N13" s="125">
        <v>23439.844280000001</v>
      </c>
      <c r="O13" s="125">
        <v>20426.517899999999</v>
      </c>
      <c r="P13" s="125">
        <v>31190.676909999995</v>
      </c>
      <c r="Q13" s="125">
        <v>27162.406289999999</v>
      </c>
      <c r="R13" s="125">
        <v>26193.973999999998</v>
      </c>
      <c r="S13" s="125">
        <v>24816.783789999998</v>
      </c>
      <c r="T13" s="105">
        <v>27670.029649999997</v>
      </c>
      <c r="U13" s="125">
        <v>32819.412779999999</v>
      </c>
      <c r="V13" s="125">
        <v>28541.928509999998</v>
      </c>
      <c r="W13" s="125">
        <v>31837.780629999994</v>
      </c>
      <c r="X13" s="125">
        <v>31638.53068</v>
      </c>
      <c r="Y13" s="125">
        <v>42562.871870000003</v>
      </c>
      <c r="Z13" s="125">
        <v>30324.288829999998</v>
      </c>
      <c r="AA13" s="125">
        <v>31399.339700000004</v>
      </c>
      <c r="AB13" s="125">
        <v>37058.821900000003</v>
      </c>
      <c r="AC13" s="125">
        <v>36211.39417</v>
      </c>
      <c r="AD13" s="125">
        <v>32786.577749999997</v>
      </c>
      <c r="AE13" s="125">
        <v>35296.036229999998</v>
      </c>
    </row>
    <row r="14" spans="1:31" x14ac:dyDescent="0.3">
      <c r="A14" s="121" t="s">
        <v>45</v>
      </c>
      <c r="B14" s="125"/>
      <c r="C14" s="125"/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05">
        <v>0</v>
      </c>
      <c r="U14" s="125">
        <v>0</v>
      </c>
      <c r="V14" s="125">
        <v>0</v>
      </c>
      <c r="W14" s="125">
        <v>0</v>
      </c>
      <c r="X14" s="125">
        <v>0</v>
      </c>
      <c r="Y14" s="125">
        <v>0</v>
      </c>
      <c r="Z14" s="125">
        <v>0</v>
      </c>
      <c r="AA14" s="125">
        <v>0</v>
      </c>
      <c r="AB14" s="125">
        <v>0</v>
      </c>
      <c r="AC14" s="125">
        <v>0</v>
      </c>
      <c r="AD14" s="125">
        <v>0</v>
      </c>
      <c r="AE14" s="125">
        <v>0</v>
      </c>
    </row>
    <row r="15" spans="1:31" x14ac:dyDescent="0.3">
      <c r="A15" s="120" t="s">
        <v>46</v>
      </c>
      <c r="B15" s="125">
        <v>7683.3420299999989</v>
      </c>
      <c r="C15" s="125">
        <v>6140.6280900000002</v>
      </c>
      <c r="D15" s="125">
        <v>5569.1414000000004</v>
      </c>
      <c r="E15" s="125">
        <v>6842.0817900000002</v>
      </c>
      <c r="F15" s="125">
        <v>6293.1178099999997</v>
      </c>
      <c r="G15" s="125">
        <v>5852.5067199999994</v>
      </c>
      <c r="H15" s="125">
        <v>4850.1657699999996</v>
      </c>
      <c r="I15" s="125">
        <v>6664.08385</v>
      </c>
      <c r="J15" s="125">
        <v>7069.4252099999994</v>
      </c>
      <c r="K15" s="125">
        <v>6345.7301899999993</v>
      </c>
      <c r="L15" s="125">
        <v>6240.9017699999995</v>
      </c>
      <c r="M15" s="125">
        <v>6399.3323199999995</v>
      </c>
      <c r="N15" s="125">
        <v>5526.4507599999997</v>
      </c>
      <c r="O15" s="125">
        <v>5701.6587299999992</v>
      </c>
      <c r="P15" s="125">
        <v>6662.1165799999999</v>
      </c>
      <c r="Q15" s="125">
        <v>5489.1118200000001</v>
      </c>
      <c r="R15" s="125">
        <v>6772.6277099999988</v>
      </c>
      <c r="S15" s="125">
        <v>6054.850550000001</v>
      </c>
      <c r="T15" s="105">
        <v>4934.5025900000001</v>
      </c>
      <c r="U15" s="125">
        <v>6345.1365900000001</v>
      </c>
      <c r="V15" s="125">
        <v>7546.5184300000001</v>
      </c>
      <c r="W15" s="125">
        <v>8359.6202400000002</v>
      </c>
      <c r="X15" s="125">
        <v>7714.1711699999996</v>
      </c>
      <c r="Y15" s="125">
        <v>8911.4666400000006</v>
      </c>
      <c r="Z15" s="125">
        <v>9552.9318599999988</v>
      </c>
      <c r="AA15" s="125">
        <v>5959.0028899999998</v>
      </c>
      <c r="AB15" s="125">
        <v>7384.6846500000001</v>
      </c>
      <c r="AC15" s="125">
        <v>8128.96558</v>
      </c>
      <c r="AD15" s="125">
        <v>10503.37471</v>
      </c>
      <c r="AE15" s="125">
        <v>11175.790919999999</v>
      </c>
    </row>
    <row r="16" spans="1:31" x14ac:dyDescent="0.3">
      <c r="A16" s="120" t="s">
        <v>47</v>
      </c>
      <c r="B16" s="125">
        <v>34658.151300000005</v>
      </c>
      <c r="C16" s="125">
        <v>32488.816085000002</v>
      </c>
      <c r="D16" s="125">
        <v>37516.807938999998</v>
      </c>
      <c r="E16" s="125">
        <v>33558.367012999995</v>
      </c>
      <c r="F16" s="125">
        <v>39977.265962999998</v>
      </c>
      <c r="G16" s="125">
        <v>45494.312712999999</v>
      </c>
      <c r="H16" s="125">
        <v>39529.663943000007</v>
      </c>
      <c r="I16" s="125">
        <v>52746.800572</v>
      </c>
      <c r="J16" s="125">
        <v>44815.00849</v>
      </c>
      <c r="K16" s="125">
        <v>52345.475394000001</v>
      </c>
      <c r="L16" s="125">
        <v>48786.467438000007</v>
      </c>
      <c r="M16" s="125">
        <v>46052.160371999998</v>
      </c>
      <c r="N16" s="125">
        <v>46233.172284</v>
      </c>
      <c r="O16" s="125">
        <v>17509.227292</v>
      </c>
      <c r="P16" s="125">
        <v>13626.068228</v>
      </c>
      <c r="Q16" s="125">
        <v>24556.459766</v>
      </c>
      <c r="R16" s="125">
        <v>31026.363002999999</v>
      </c>
      <c r="S16" s="125">
        <v>37007.326034000005</v>
      </c>
      <c r="T16" s="105">
        <v>44177.254520000002</v>
      </c>
      <c r="U16" s="125">
        <v>52469.556831000002</v>
      </c>
      <c r="V16" s="125">
        <v>58511.889794000002</v>
      </c>
      <c r="W16" s="125">
        <v>91582.936078999992</v>
      </c>
      <c r="X16" s="125">
        <v>67774.662587000013</v>
      </c>
      <c r="Y16" s="125">
        <v>59985.981754999993</v>
      </c>
      <c r="Z16" s="125">
        <v>57192.619527000003</v>
      </c>
      <c r="AA16" s="125">
        <v>57632.465267000007</v>
      </c>
      <c r="AB16" s="125">
        <v>66623.831265000001</v>
      </c>
      <c r="AC16" s="125">
        <v>60556.874871999993</v>
      </c>
      <c r="AD16" s="125">
        <v>68099.546008000005</v>
      </c>
      <c r="AE16" s="125">
        <v>83481.520509000009</v>
      </c>
    </row>
    <row r="17" spans="1:31" x14ac:dyDescent="0.3">
      <c r="A17" s="120" t="s">
        <v>48</v>
      </c>
      <c r="B17" s="125">
        <v>25488.69931</v>
      </c>
      <c r="C17" s="125">
        <v>23998.475780000001</v>
      </c>
      <c r="D17" s="125">
        <v>24773.009990000002</v>
      </c>
      <c r="E17" s="125">
        <v>27645.565890000002</v>
      </c>
      <c r="F17" s="125">
        <v>25267.147789999999</v>
      </c>
      <c r="G17" s="125">
        <v>25706.056310000004</v>
      </c>
      <c r="H17" s="125">
        <v>27141.666310000004</v>
      </c>
      <c r="I17" s="125">
        <v>22266.568609999998</v>
      </c>
      <c r="J17" s="125">
        <v>25020.402100000003</v>
      </c>
      <c r="K17" s="125">
        <v>26901.597740000001</v>
      </c>
      <c r="L17" s="125">
        <v>26275.996259999996</v>
      </c>
      <c r="M17" s="125">
        <v>29640.32445</v>
      </c>
      <c r="N17" s="125">
        <v>26552.028849999999</v>
      </c>
      <c r="O17" s="125">
        <v>16621.425999999999</v>
      </c>
      <c r="P17" s="125">
        <v>32060.664780000003</v>
      </c>
      <c r="Q17" s="125">
        <v>20841.130969999998</v>
      </c>
      <c r="R17" s="125">
        <v>23661.565240000004</v>
      </c>
      <c r="S17" s="125">
        <v>28678.928629999999</v>
      </c>
      <c r="T17" s="105">
        <v>27751.322809999998</v>
      </c>
      <c r="U17" s="125">
        <v>34446.327170000004</v>
      </c>
      <c r="V17" s="125">
        <v>35567.090779999999</v>
      </c>
      <c r="W17" s="125">
        <v>41006.74811</v>
      </c>
      <c r="X17" s="125">
        <v>31791.952579999997</v>
      </c>
      <c r="Y17" s="125">
        <v>42123.454680000003</v>
      </c>
      <c r="Z17" s="125">
        <v>36066.548219999997</v>
      </c>
      <c r="AA17" s="125">
        <v>37143.979400000004</v>
      </c>
      <c r="AB17" s="125">
        <v>42700.355879999996</v>
      </c>
      <c r="AC17" s="125">
        <v>36332.723159999994</v>
      </c>
      <c r="AD17" s="125">
        <v>59116.687389999999</v>
      </c>
      <c r="AE17" s="125">
        <v>45211.075779999999</v>
      </c>
    </row>
    <row r="18" spans="1:31" x14ac:dyDescent="0.3">
      <c r="A18" s="120" t="s">
        <v>49</v>
      </c>
      <c r="B18" s="125">
        <v>103430.02412999999</v>
      </c>
      <c r="C18" s="125">
        <v>113754.36402000001</v>
      </c>
      <c r="D18" s="125">
        <v>101664.62940000001</v>
      </c>
      <c r="E18" s="125">
        <v>104035.04292000001</v>
      </c>
      <c r="F18" s="125">
        <v>86906.79614000002</v>
      </c>
      <c r="G18" s="125">
        <v>118408.00507999999</v>
      </c>
      <c r="H18" s="125">
        <v>109277.63893</v>
      </c>
      <c r="I18" s="125">
        <v>114660.84100999999</v>
      </c>
      <c r="J18" s="125">
        <v>108106.07378000001</v>
      </c>
      <c r="K18" s="125">
        <v>114952.33421000002</v>
      </c>
      <c r="L18" s="125">
        <v>110618.92096999999</v>
      </c>
      <c r="M18" s="125">
        <v>115122.70331999999</v>
      </c>
      <c r="N18" s="125">
        <v>108667.04762</v>
      </c>
      <c r="O18" s="125">
        <v>86694.235790000006</v>
      </c>
      <c r="P18" s="125">
        <v>93570.756720000005</v>
      </c>
      <c r="Q18" s="125">
        <v>95599.827800000014</v>
      </c>
      <c r="R18" s="125">
        <v>112739.96643</v>
      </c>
      <c r="S18" s="125">
        <v>139779.00738999998</v>
      </c>
      <c r="T18" s="105">
        <v>151730.89293999999</v>
      </c>
      <c r="U18" s="125">
        <v>161635.70061</v>
      </c>
      <c r="V18" s="125">
        <v>153564.94464999999</v>
      </c>
      <c r="W18" s="125">
        <v>184556.04902999999</v>
      </c>
      <c r="X18" s="125">
        <v>168290.54604999998</v>
      </c>
      <c r="Y18" s="125">
        <v>179122.98524000001</v>
      </c>
      <c r="Z18" s="125">
        <v>162678.63763999997</v>
      </c>
      <c r="AA18" s="125">
        <v>169773.15127999999</v>
      </c>
      <c r="AB18" s="125">
        <v>167889.62331999998</v>
      </c>
      <c r="AC18" s="125">
        <v>159129.88668999998</v>
      </c>
      <c r="AD18" s="125">
        <v>163748.36790000001</v>
      </c>
      <c r="AE18" s="125">
        <v>182725.22593000002</v>
      </c>
    </row>
    <row r="19" spans="1:31" x14ac:dyDescent="0.3">
      <c r="A19" s="121" t="s">
        <v>50</v>
      </c>
      <c r="B19" s="125"/>
      <c r="C19" s="125"/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05">
        <v>0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25">
        <v>0</v>
      </c>
      <c r="AA19" s="125">
        <v>0</v>
      </c>
      <c r="AB19" s="125">
        <v>0</v>
      </c>
      <c r="AC19" s="125">
        <v>0</v>
      </c>
      <c r="AD19" s="125">
        <v>0</v>
      </c>
      <c r="AE19" s="125">
        <v>0</v>
      </c>
    </row>
    <row r="20" spans="1:31" x14ac:dyDescent="0.3">
      <c r="A20" s="120" t="s">
        <v>51</v>
      </c>
      <c r="B20" s="125">
        <v>12388.18864</v>
      </c>
      <c r="C20" s="125">
        <v>9893.6322500000006</v>
      </c>
      <c r="D20" s="125">
        <v>11226.695659999999</v>
      </c>
      <c r="E20" s="125">
        <v>11412.435119999998</v>
      </c>
      <c r="F20" s="125">
        <v>11333.34187</v>
      </c>
      <c r="G20" s="125">
        <v>12236.482300000001</v>
      </c>
      <c r="H20" s="125">
        <v>21577.155850000003</v>
      </c>
      <c r="I20" s="125">
        <v>14591.244709999999</v>
      </c>
      <c r="J20" s="125">
        <v>14811.959129999999</v>
      </c>
      <c r="K20" s="125">
        <v>15456.20522</v>
      </c>
      <c r="L20" s="125">
        <v>10426.415220000001</v>
      </c>
      <c r="M20" s="125">
        <v>12299.13048</v>
      </c>
      <c r="N20" s="125">
        <v>19822.925060000001</v>
      </c>
      <c r="O20" s="125">
        <v>5748.5484699999997</v>
      </c>
      <c r="P20" s="125">
        <v>8889.9718000000012</v>
      </c>
      <c r="Q20" s="125">
        <v>4875.6387400000003</v>
      </c>
      <c r="R20" s="125">
        <v>9399.3226400000003</v>
      </c>
      <c r="S20" s="125">
        <v>8921.1217099999994</v>
      </c>
      <c r="T20" s="105">
        <v>9592.3866600000001</v>
      </c>
      <c r="U20" s="125">
        <v>15153.219810000001</v>
      </c>
      <c r="V20" s="125">
        <v>12095.9519</v>
      </c>
      <c r="W20" s="125">
        <v>21340.15338</v>
      </c>
      <c r="X20" s="125">
        <v>18425.986860000001</v>
      </c>
      <c r="Y20" s="125">
        <v>15581.66826</v>
      </c>
      <c r="Z20" s="125">
        <v>26769.28803</v>
      </c>
      <c r="AA20" s="125">
        <v>18560.040739999997</v>
      </c>
      <c r="AB20" s="125">
        <v>17207.41057</v>
      </c>
      <c r="AC20" s="125">
        <v>21282.191129999999</v>
      </c>
      <c r="AD20" s="125">
        <v>27026.433799999995</v>
      </c>
      <c r="AE20" s="125">
        <v>21313.533159999999</v>
      </c>
    </row>
    <row r="21" spans="1:31" x14ac:dyDescent="0.3">
      <c r="A21" s="120" t="s">
        <v>52</v>
      </c>
      <c r="B21" s="125">
        <v>43654.516600000003</v>
      </c>
      <c r="C21" s="125">
        <v>49894.472750000001</v>
      </c>
      <c r="D21" s="125">
        <v>42073.444839999996</v>
      </c>
      <c r="E21" s="125">
        <v>48769.36249</v>
      </c>
      <c r="F21" s="125">
        <v>51538.942909999998</v>
      </c>
      <c r="G21" s="125">
        <v>48046.747109999997</v>
      </c>
      <c r="H21" s="125">
        <v>43900.869460000002</v>
      </c>
      <c r="I21" s="125">
        <v>46670.385089999996</v>
      </c>
      <c r="J21" s="125">
        <v>44713.988340000004</v>
      </c>
      <c r="K21" s="125">
        <v>40532.243480000005</v>
      </c>
      <c r="L21" s="125">
        <v>53297.915269999998</v>
      </c>
      <c r="M21" s="125">
        <v>58784.335890000002</v>
      </c>
      <c r="N21" s="125">
        <v>55571.772709999997</v>
      </c>
      <c r="O21" s="125">
        <v>27715.370709999999</v>
      </c>
      <c r="P21" s="125">
        <v>36496.68924</v>
      </c>
      <c r="Q21" s="125">
        <v>45753.505039999996</v>
      </c>
      <c r="R21" s="125">
        <v>48069.755429999997</v>
      </c>
      <c r="S21" s="125">
        <v>54870.993280000002</v>
      </c>
      <c r="T21" s="105">
        <v>72054.669569999998</v>
      </c>
      <c r="U21" s="125">
        <v>61491.467969999998</v>
      </c>
      <c r="V21" s="125">
        <v>69084.358420000004</v>
      </c>
      <c r="W21" s="125">
        <v>71260.03661000001</v>
      </c>
      <c r="X21" s="125">
        <v>70270.67009</v>
      </c>
      <c r="Y21" s="125">
        <v>76110.23262000001</v>
      </c>
      <c r="Z21" s="125">
        <v>60770.886650000008</v>
      </c>
      <c r="AA21" s="125">
        <v>67800.066890000002</v>
      </c>
      <c r="AB21" s="125">
        <v>84352.35351999999</v>
      </c>
      <c r="AC21" s="125">
        <v>76641.906099999993</v>
      </c>
      <c r="AD21" s="125">
        <v>113201.39801</v>
      </c>
      <c r="AE21" s="125">
        <v>86004.224269999992</v>
      </c>
    </row>
    <row r="22" spans="1:31" x14ac:dyDescent="0.3">
      <c r="A22" s="121" t="s">
        <v>53</v>
      </c>
      <c r="B22" s="125"/>
      <c r="C22" s="125"/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0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0</v>
      </c>
    </row>
    <row r="23" spans="1:31" x14ac:dyDescent="0.3">
      <c r="A23" s="120" t="s">
        <v>54</v>
      </c>
      <c r="B23" s="125">
        <v>8326.5434299999997</v>
      </c>
      <c r="C23" s="125">
        <v>7878.4918499999994</v>
      </c>
      <c r="D23" s="125">
        <v>7273.9440200000008</v>
      </c>
      <c r="E23" s="125">
        <v>7522.5441099999998</v>
      </c>
      <c r="F23" s="125">
        <v>7478.767710000001</v>
      </c>
      <c r="G23" s="125">
        <v>7969.1752400000005</v>
      </c>
      <c r="H23" s="125">
        <v>8207.3270099999991</v>
      </c>
      <c r="I23" s="125">
        <v>7893.2359900000001</v>
      </c>
      <c r="J23" s="125">
        <v>7828.4251899999999</v>
      </c>
      <c r="K23" s="125">
        <v>7055.9195999999993</v>
      </c>
      <c r="L23" s="125">
        <v>7021.6042600000001</v>
      </c>
      <c r="M23" s="125">
        <v>8402.3496200000009</v>
      </c>
      <c r="N23" s="125">
        <v>7735.8393399999995</v>
      </c>
      <c r="O23" s="125">
        <v>2194.6508699999999</v>
      </c>
      <c r="P23" s="125">
        <v>3508.5398799999998</v>
      </c>
      <c r="Q23" s="125">
        <v>6025.4373399999995</v>
      </c>
      <c r="R23" s="125">
        <v>4045.67569</v>
      </c>
      <c r="S23" s="125">
        <v>4526.4845400000004</v>
      </c>
      <c r="T23" s="105">
        <v>6496.15092</v>
      </c>
      <c r="U23" s="125">
        <v>5974.7417999999998</v>
      </c>
      <c r="V23" s="125">
        <v>6657.3636099999994</v>
      </c>
      <c r="W23" s="125">
        <v>8798.1558700000005</v>
      </c>
      <c r="X23" s="125">
        <v>11050.393789999998</v>
      </c>
      <c r="Y23" s="125">
        <v>10429.047700000001</v>
      </c>
      <c r="Z23" s="125">
        <v>10567.97136</v>
      </c>
      <c r="AA23" s="125">
        <v>9580.4564600000012</v>
      </c>
      <c r="AB23" s="125">
        <v>10154.198329999999</v>
      </c>
      <c r="AC23" s="125">
        <v>11081.51138</v>
      </c>
      <c r="AD23" s="125">
        <v>10091.05227</v>
      </c>
      <c r="AE23" s="125">
        <v>9468.874679999999</v>
      </c>
    </row>
    <row r="24" spans="1:31" x14ac:dyDescent="0.3">
      <c r="A24" s="120" t="s">
        <v>55</v>
      </c>
      <c r="B24" s="125">
        <v>19669.357545999999</v>
      </c>
      <c r="C24" s="125">
        <v>20203.394004000002</v>
      </c>
      <c r="D24" s="125">
        <v>24900.106816999996</v>
      </c>
      <c r="E24" s="125">
        <v>18389.035623000003</v>
      </c>
      <c r="F24" s="125">
        <v>22973.956189999997</v>
      </c>
      <c r="G24" s="125">
        <v>29706.807104</v>
      </c>
      <c r="H24" s="125">
        <v>25160.347621000001</v>
      </c>
      <c r="I24" s="125">
        <v>25996.924653000002</v>
      </c>
      <c r="J24" s="125">
        <v>21918.018479999995</v>
      </c>
      <c r="K24" s="125">
        <v>27670.950052</v>
      </c>
      <c r="L24" s="125">
        <v>24243.701228000002</v>
      </c>
      <c r="M24" s="125">
        <v>28317.035468999999</v>
      </c>
      <c r="N24" s="125">
        <v>22115.629153999998</v>
      </c>
      <c r="O24" s="125">
        <v>7458.2906709999997</v>
      </c>
      <c r="P24" s="125">
        <v>14811.199953000001</v>
      </c>
      <c r="Q24" s="125">
        <v>14109.439331</v>
      </c>
      <c r="R24" s="125">
        <v>20707.264658</v>
      </c>
      <c r="S24" s="125">
        <v>15563.223386</v>
      </c>
      <c r="T24" s="105">
        <v>33211.586752999996</v>
      </c>
      <c r="U24" s="125">
        <v>33512.942825999999</v>
      </c>
      <c r="V24" s="125">
        <v>36186.588149999996</v>
      </c>
      <c r="W24" s="125">
        <v>51527.786923</v>
      </c>
      <c r="X24" s="125">
        <v>49406.268320000003</v>
      </c>
      <c r="Y24" s="125">
        <v>33257.449236</v>
      </c>
      <c r="Z24" s="125">
        <v>31562.627905000001</v>
      </c>
      <c r="AA24" s="125">
        <v>36115.189806000002</v>
      </c>
      <c r="AB24" s="125">
        <v>45706.611349999999</v>
      </c>
      <c r="AC24" s="125">
        <v>34215.750919999999</v>
      </c>
      <c r="AD24" s="125">
        <v>36064.002251000005</v>
      </c>
      <c r="AE24" s="125">
        <v>40823.431255999996</v>
      </c>
    </row>
    <row r="25" spans="1:31" x14ac:dyDescent="0.3">
      <c r="A25" s="120" t="s">
        <v>153</v>
      </c>
      <c r="B25" s="125">
        <v>7956.5045300000002</v>
      </c>
      <c r="C25" s="125">
        <v>12701.713829999999</v>
      </c>
      <c r="D25" s="125">
        <v>7363.4110299999993</v>
      </c>
      <c r="E25" s="125">
        <v>13091.556929999999</v>
      </c>
      <c r="F25" s="125">
        <v>12943.079470000001</v>
      </c>
      <c r="G25" s="125">
        <v>8477.8023599999997</v>
      </c>
      <c r="H25" s="125">
        <v>8005.4446500000004</v>
      </c>
      <c r="I25" s="125">
        <v>9381.7074600000014</v>
      </c>
      <c r="J25" s="125">
        <v>7545.8909899999999</v>
      </c>
      <c r="K25" s="125">
        <v>11051.50167</v>
      </c>
      <c r="L25" s="125">
        <v>6959.6736899999996</v>
      </c>
      <c r="M25" s="125">
        <v>6311.8897399999996</v>
      </c>
      <c r="N25" s="125">
        <v>8712.3501500000002</v>
      </c>
      <c r="O25" s="125">
        <v>6975.39408</v>
      </c>
      <c r="P25" s="125">
        <v>8140.8924699999998</v>
      </c>
      <c r="Q25" s="125">
        <v>6511.3947200000002</v>
      </c>
      <c r="R25" s="125">
        <v>7730.2525800000003</v>
      </c>
      <c r="S25" s="125">
        <v>9865.6642300000003</v>
      </c>
      <c r="T25" s="105">
        <v>8209.944230000001</v>
      </c>
      <c r="U25" s="125">
        <v>9022.6209499999986</v>
      </c>
      <c r="V25" s="125">
        <v>11517.684019999999</v>
      </c>
      <c r="W25" s="125">
        <v>11842.097489999998</v>
      </c>
      <c r="X25" s="125">
        <v>8788.3644699999986</v>
      </c>
      <c r="Y25" s="125">
        <v>15805.538769999999</v>
      </c>
      <c r="Z25" s="125">
        <v>12402.987880000001</v>
      </c>
      <c r="AA25" s="125">
        <v>10317.846210000002</v>
      </c>
      <c r="AB25" s="125">
        <v>8396.9703800000007</v>
      </c>
      <c r="AC25" s="125">
        <v>7917.8961400000007</v>
      </c>
      <c r="AD25" s="125">
        <v>8701.0827800000006</v>
      </c>
      <c r="AE25" s="125">
        <v>8549.2249200000006</v>
      </c>
    </row>
    <row r="26" spans="1:31" ht="13.5" customHeight="1" x14ac:dyDescent="0.3">
      <c r="A26" s="120" t="s">
        <v>56</v>
      </c>
      <c r="B26" s="125">
        <v>64031.266049999998</v>
      </c>
      <c r="C26" s="125">
        <v>70770.386339999997</v>
      </c>
      <c r="D26" s="125">
        <v>79877.629509999999</v>
      </c>
      <c r="E26" s="125">
        <v>92564.093250000005</v>
      </c>
      <c r="F26" s="125">
        <v>66045.249609999999</v>
      </c>
      <c r="G26" s="125">
        <v>79096.597330000004</v>
      </c>
      <c r="H26" s="125">
        <v>80737.568699999989</v>
      </c>
      <c r="I26" s="125">
        <v>98114.451319999993</v>
      </c>
      <c r="J26" s="125">
        <v>75609.30012</v>
      </c>
      <c r="K26" s="125">
        <v>69072.450629999992</v>
      </c>
      <c r="L26" s="125">
        <v>94560.12453999999</v>
      </c>
      <c r="M26" s="125">
        <v>90633.674319999991</v>
      </c>
      <c r="N26" s="125">
        <v>77551.614099999992</v>
      </c>
      <c r="O26" s="125">
        <v>41200.294600000008</v>
      </c>
      <c r="P26" s="125">
        <v>45668.243569999999</v>
      </c>
      <c r="Q26" s="125">
        <v>53327.470799999996</v>
      </c>
      <c r="R26" s="125">
        <v>60553.004890000004</v>
      </c>
      <c r="S26" s="125">
        <v>69364.672579999999</v>
      </c>
      <c r="T26" s="105">
        <v>78384.415670000002</v>
      </c>
      <c r="U26" s="125">
        <v>93959.427949999998</v>
      </c>
      <c r="V26" s="125">
        <v>109963.62665999999</v>
      </c>
      <c r="W26" s="125">
        <v>75790.220729999986</v>
      </c>
      <c r="X26" s="125">
        <v>91834.446219999998</v>
      </c>
      <c r="Y26" s="125">
        <v>155813.90672999999</v>
      </c>
      <c r="Z26" s="125">
        <v>88959.139169999995</v>
      </c>
      <c r="AA26" s="125">
        <v>79712.408299999996</v>
      </c>
      <c r="AB26" s="125">
        <v>97222.854569999996</v>
      </c>
      <c r="AC26" s="125">
        <v>103663.58925</v>
      </c>
      <c r="AD26" s="125">
        <v>75961.20259999999</v>
      </c>
      <c r="AE26" s="125">
        <v>92937.922200000001</v>
      </c>
    </row>
    <row r="27" spans="1:31" x14ac:dyDescent="0.3">
      <c r="A27" s="120" t="s">
        <v>57</v>
      </c>
      <c r="B27" s="125">
        <v>1068.7671300000002</v>
      </c>
      <c r="C27" s="125">
        <v>754.59008999999992</v>
      </c>
      <c r="D27" s="125">
        <v>752.54093999999998</v>
      </c>
      <c r="E27" s="125">
        <v>937.06302999999991</v>
      </c>
      <c r="F27" s="125">
        <v>639.39672999999993</v>
      </c>
      <c r="G27" s="125">
        <v>840.95888000000002</v>
      </c>
      <c r="H27" s="125">
        <v>1555.0156500000001</v>
      </c>
      <c r="I27" s="125">
        <v>1046.64617</v>
      </c>
      <c r="J27" s="125">
        <v>748.70776000000001</v>
      </c>
      <c r="K27" s="125">
        <v>717.95106999999996</v>
      </c>
      <c r="L27" s="125">
        <v>991.88953300000003</v>
      </c>
      <c r="M27" s="125">
        <v>711.08252999999991</v>
      </c>
      <c r="N27" s="125">
        <v>285.20057000000003</v>
      </c>
      <c r="O27" s="125">
        <v>291.60160999999999</v>
      </c>
      <c r="P27" s="125">
        <v>564.10775999999998</v>
      </c>
      <c r="Q27" s="125">
        <v>1024.56891</v>
      </c>
      <c r="R27" s="125">
        <v>832.9504300000001</v>
      </c>
      <c r="S27" s="125">
        <v>1104.6771199999998</v>
      </c>
      <c r="T27" s="105">
        <v>956.93368999999996</v>
      </c>
      <c r="U27" s="125">
        <v>909.98524999999995</v>
      </c>
      <c r="V27" s="125">
        <v>869.78716000000009</v>
      </c>
      <c r="W27" s="125">
        <v>965.68848000000003</v>
      </c>
      <c r="X27" s="125">
        <v>676.77837</v>
      </c>
      <c r="Y27" s="125">
        <v>1225.99135</v>
      </c>
      <c r="Z27" s="125">
        <v>721.40418999999997</v>
      </c>
      <c r="AA27" s="125">
        <v>624.29858000000013</v>
      </c>
      <c r="AB27" s="125">
        <v>1321.2010600000001</v>
      </c>
      <c r="AC27" s="125">
        <v>686.96755000000007</v>
      </c>
      <c r="AD27" s="125">
        <v>448.04570999999999</v>
      </c>
      <c r="AE27" s="125">
        <v>1493.8757999999998</v>
      </c>
    </row>
    <row r="28" spans="1:31" x14ac:dyDescent="0.3">
      <c r="A28" s="120" t="s">
        <v>58</v>
      </c>
      <c r="B28" s="125">
        <v>1136.5136</v>
      </c>
      <c r="C28" s="125">
        <v>475.72452000000004</v>
      </c>
      <c r="D28" s="125">
        <v>719.00702000000001</v>
      </c>
      <c r="E28" s="125">
        <v>673.96489999999994</v>
      </c>
      <c r="F28" s="125">
        <v>754.42828999999995</v>
      </c>
      <c r="G28" s="125">
        <v>686.52632000000006</v>
      </c>
      <c r="H28" s="125">
        <v>436.90769</v>
      </c>
      <c r="I28" s="125">
        <v>574.47712000000001</v>
      </c>
      <c r="J28" s="125">
        <v>377.08880000000005</v>
      </c>
      <c r="K28" s="125">
        <v>507.54090000000002</v>
      </c>
      <c r="L28" s="125">
        <v>340.78020000000004</v>
      </c>
      <c r="M28" s="125">
        <v>342.11591999999996</v>
      </c>
      <c r="N28" s="125">
        <v>521.07424000000003</v>
      </c>
      <c r="O28" s="125">
        <v>154.84581</v>
      </c>
      <c r="P28" s="125">
        <v>524.19818999999995</v>
      </c>
      <c r="Q28" s="125">
        <v>880.89662999999996</v>
      </c>
      <c r="R28" s="125">
        <v>665.81376999999998</v>
      </c>
      <c r="S28" s="125">
        <v>384.12154000000004</v>
      </c>
      <c r="T28" s="105">
        <v>627.50367000000006</v>
      </c>
      <c r="U28" s="125">
        <v>796.48485000000005</v>
      </c>
      <c r="V28" s="125">
        <v>780.98595</v>
      </c>
      <c r="W28" s="125">
        <v>1018.51639</v>
      </c>
      <c r="X28" s="125">
        <v>966.08462000000009</v>
      </c>
      <c r="Y28" s="125">
        <v>836.73530000000005</v>
      </c>
      <c r="Z28" s="125">
        <v>881.03422999999998</v>
      </c>
      <c r="AA28" s="125">
        <v>874.57285000000002</v>
      </c>
      <c r="AB28" s="125">
        <v>782.33560000000011</v>
      </c>
      <c r="AC28" s="125">
        <v>685.94497000000001</v>
      </c>
      <c r="AD28" s="125">
        <v>822.68200999999999</v>
      </c>
      <c r="AE28" s="125">
        <v>789.96649000000002</v>
      </c>
    </row>
    <row r="29" spans="1:31" x14ac:dyDescent="0.3">
      <c r="A29" s="121" t="s">
        <v>59</v>
      </c>
      <c r="B29" s="128">
        <v>431538.70151599991</v>
      </c>
      <c r="C29" s="128">
        <v>462696.53113900009</v>
      </c>
      <c r="D29" s="128">
        <v>447119.15993600007</v>
      </c>
      <c r="E29" s="128">
        <v>490414.56973599998</v>
      </c>
      <c r="F29" s="128">
        <v>429813.22931299999</v>
      </c>
      <c r="G29" s="128">
        <v>493316.81345700001</v>
      </c>
      <c r="H29" s="128">
        <v>480906.34596400009</v>
      </c>
      <c r="I29" s="128">
        <v>511443.64000500005</v>
      </c>
      <c r="J29" s="128">
        <v>455015.8258799999</v>
      </c>
      <c r="K29" s="128">
        <v>485280.20854600013</v>
      </c>
      <c r="L29" s="128">
        <v>28832.879199999999</v>
      </c>
      <c r="M29" s="128">
        <v>24600.462839999997</v>
      </c>
      <c r="N29" s="128">
        <v>485336.22033799998</v>
      </c>
      <c r="O29" s="128">
        <v>308385.99760300008</v>
      </c>
      <c r="P29" s="128">
        <v>374802.32455100003</v>
      </c>
      <c r="Q29" s="128">
        <v>405670.54923699994</v>
      </c>
      <c r="R29" s="128">
        <v>446461.60294100008</v>
      </c>
      <c r="S29" s="128">
        <v>503032.63890000002</v>
      </c>
      <c r="T29" s="128">
        <v>553959.20706299995</v>
      </c>
      <c r="U29" s="128">
        <v>617722.693417</v>
      </c>
      <c r="V29" s="128">
        <v>631974.97397399996</v>
      </c>
      <c r="W29" s="128">
        <v>716376.15538199979</v>
      </c>
      <c r="X29" s="128">
        <v>666453.09373700002</v>
      </c>
      <c r="Y29" s="128">
        <v>780184.87183099997</v>
      </c>
      <c r="Z29" s="128">
        <v>642040.38958199997</v>
      </c>
      <c r="AA29" s="128">
        <v>647648.06023299997</v>
      </c>
      <c r="AB29" s="128">
        <v>705748.97100499994</v>
      </c>
      <c r="AC29" s="128">
        <v>686276.47667200002</v>
      </c>
      <c r="AD29" s="128">
        <v>720442.86994900007</v>
      </c>
      <c r="AE29" s="128">
        <v>758429.39589499997</v>
      </c>
    </row>
    <row r="30" spans="1:31" x14ac:dyDescent="0.3">
      <c r="A30" s="121"/>
      <c r="B30" s="125"/>
      <c r="C30" s="125"/>
      <c r="D30" s="125"/>
      <c r="E30" s="125"/>
      <c r="F30" s="125"/>
      <c r="G30" s="125"/>
      <c r="H30" s="125"/>
      <c r="I30" s="125"/>
      <c r="J30" s="119"/>
      <c r="K30" s="120"/>
      <c r="L30" s="120"/>
      <c r="M30" s="120"/>
      <c r="N30" s="119"/>
      <c r="O30" s="119"/>
      <c r="P30" s="119"/>
      <c r="Q30" s="119"/>
      <c r="R30" s="119"/>
      <c r="S30" s="119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</row>
    <row r="31" spans="1:31" x14ac:dyDescent="0.3">
      <c r="A31" s="121" t="s">
        <v>84</v>
      </c>
      <c r="B31" s="127">
        <v>157341.468074</v>
      </c>
      <c r="C31" s="127">
        <v>178183.83522299997</v>
      </c>
      <c r="D31" s="127">
        <v>123455.88730500001</v>
      </c>
      <c r="E31" s="127">
        <v>96188.715129999997</v>
      </c>
      <c r="F31" s="127">
        <v>127192.54133000001</v>
      </c>
      <c r="G31" s="127">
        <v>142463.65276600001</v>
      </c>
      <c r="H31" s="127">
        <v>117310.82079</v>
      </c>
      <c r="I31" s="127">
        <v>94911.205703999993</v>
      </c>
      <c r="J31" s="127">
        <v>109924.308144</v>
      </c>
      <c r="K31" s="127">
        <v>131483.00445200002</v>
      </c>
      <c r="L31" s="127">
        <v>144723.25059600003</v>
      </c>
      <c r="M31" s="127">
        <v>105671.891525</v>
      </c>
      <c r="N31" s="127">
        <v>81826.848775000006</v>
      </c>
      <c r="O31" s="127">
        <v>136765.85523099999</v>
      </c>
      <c r="P31" s="127">
        <v>121649.94933300001</v>
      </c>
      <c r="Q31" s="127">
        <v>85313.673714999997</v>
      </c>
      <c r="R31" s="127">
        <v>113416.426832</v>
      </c>
      <c r="S31" s="127">
        <v>149428.95809999999</v>
      </c>
      <c r="T31" s="144">
        <v>148907.86290599999</v>
      </c>
      <c r="U31" s="127">
        <v>115465.34656899999</v>
      </c>
      <c r="V31" s="127">
        <v>117206.45240999998</v>
      </c>
      <c r="W31" s="127">
        <v>202071.92497599998</v>
      </c>
      <c r="X31" s="127">
        <v>159285.157236</v>
      </c>
      <c r="Y31" s="127">
        <v>110827.69222499999</v>
      </c>
      <c r="Z31" s="127">
        <v>103376.89180800001</v>
      </c>
      <c r="AA31" s="127">
        <v>157276.04623599999</v>
      </c>
      <c r="AB31" s="127">
        <v>152979.92373599997</v>
      </c>
      <c r="AC31" s="127">
        <v>94064.571589999992</v>
      </c>
      <c r="AD31" s="127">
        <v>104476.90296399999</v>
      </c>
      <c r="AE31" s="127">
        <v>160605.21852200001</v>
      </c>
    </row>
    <row r="32" spans="1:31" x14ac:dyDescent="0.3">
      <c r="A32" s="121"/>
      <c r="B32" s="128"/>
      <c r="C32" s="128"/>
      <c r="D32" s="128"/>
      <c r="E32" s="128"/>
      <c r="F32" s="128"/>
      <c r="G32" s="128"/>
      <c r="H32" s="128"/>
      <c r="I32" s="128"/>
      <c r="J32" s="128"/>
      <c r="K32" s="120"/>
      <c r="L32" s="120"/>
      <c r="M32" s="120"/>
      <c r="N32" s="128"/>
      <c r="O32" s="128"/>
      <c r="P32" s="128"/>
      <c r="Q32" s="128"/>
      <c r="R32" s="128"/>
      <c r="S32" s="128"/>
      <c r="T32" s="143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</row>
    <row r="33" spans="1:31" x14ac:dyDescent="0.3">
      <c r="A33" s="122" t="s">
        <v>60</v>
      </c>
      <c r="B33" s="126">
        <v>-220026.24040199994</v>
      </c>
      <c r="C33" s="126">
        <v>-225701.41338600015</v>
      </c>
      <c r="D33" s="126">
        <v>-250771.03471100007</v>
      </c>
      <c r="E33" s="126">
        <v>-311574.44462599995</v>
      </c>
      <c r="F33" s="126">
        <v>-243078.19658299998</v>
      </c>
      <c r="G33" s="126">
        <v>-277381.81259099999</v>
      </c>
      <c r="H33" s="126">
        <v>-289747.19544400013</v>
      </c>
      <c r="I33" s="126">
        <v>-324570.37324100011</v>
      </c>
      <c r="J33" s="126">
        <v>-274108.86516599986</v>
      </c>
      <c r="K33" s="126">
        <v>-289626.96144400013</v>
      </c>
      <c r="L33" s="126">
        <v>205414.14187600001</v>
      </c>
      <c r="M33" s="126">
        <v>166261.68737499998</v>
      </c>
      <c r="N33" s="126">
        <v>-331392.87476299994</v>
      </c>
      <c r="O33" s="126">
        <v>-133595.30388200007</v>
      </c>
      <c r="P33" s="126">
        <v>-210716.87176800004</v>
      </c>
      <c r="Q33" s="126">
        <v>-271902.45261199994</v>
      </c>
      <c r="R33" s="126">
        <v>-281052.30508900015</v>
      </c>
      <c r="S33" s="126">
        <v>-290496.45156000002</v>
      </c>
      <c r="T33" s="145">
        <v>-330068.06170699996</v>
      </c>
      <c r="U33" s="126">
        <v>-412768.24547800003</v>
      </c>
      <c r="V33" s="126">
        <v>-412579.892024</v>
      </c>
      <c r="W33" s="126">
        <v>-447218.26122599986</v>
      </c>
      <c r="X33" s="126">
        <v>-424914.218391</v>
      </c>
      <c r="Y33" s="126">
        <v>-520957.58537599992</v>
      </c>
      <c r="Z33" s="126">
        <v>-456246.37180399994</v>
      </c>
      <c r="AA33" s="126">
        <v>-419148.23694699991</v>
      </c>
      <c r="AB33" s="126">
        <v>-463214.62747900002</v>
      </c>
      <c r="AC33" s="126">
        <v>-494961.44396200008</v>
      </c>
      <c r="AD33" s="126">
        <v>-547108.1680350001</v>
      </c>
      <c r="AE33" s="126">
        <v>-513595.08858299995</v>
      </c>
    </row>
    <row r="34" spans="1:31" x14ac:dyDescent="0.3">
      <c r="A34" s="1" t="s">
        <v>85</v>
      </c>
    </row>
    <row r="35" spans="1:31" x14ac:dyDescent="0.3">
      <c r="A35" s="1" t="s">
        <v>86</v>
      </c>
    </row>
    <row r="36" spans="1:31" x14ac:dyDescent="0.3">
      <c r="A36" s="1" t="s">
        <v>150</v>
      </c>
    </row>
  </sheetData>
  <mergeCells count="34">
    <mergeCell ref="H5:H6"/>
    <mergeCell ref="I5:I6"/>
    <mergeCell ref="AE5:AE6"/>
    <mergeCell ref="AC5:AC6"/>
    <mergeCell ref="AD5:AD6"/>
    <mergeCell ref="J5:J6"/>
    <mergeCell ref="W5:W6"/>
    <mergeCell ref="S5:S6"/>
    <mergeCell ref="K5:K6"/>
    <mergeCell ref="AB5:AB6"/>
    <mergeCell ref="X5:X6"/>
    <mergeCell ref="Y5:Y6"/>
    <mergeCell ref="Z5:Z6"/>
    <mergeCell ref="P5:P6"/>
    <mergeCell ref="Q5:Q6"/>
    <mergeCell ref="T5:T6"/>
    <mergeCell ref="U5:U6"/>
    <mergeCell ref="V5:V6"/>
    <mergeCell ref="A1:R1"/>
    <mergeCell ref="A2:R2"/>
    <mergeCell ref="R5:R6"/>
    <mergeCell ref="A5:A6"/>
    <mergeCell ref="B5:B6"/>
    <mergeCell ref="C5:C6"/>
    <mergeCell ref="D5:D6"/>
    <mergeCell ref="E5:E6"/>
    <mergeCell ref="F5:F6"/>
    <mergeCell ref="G5:G6"/>
    <mergeCell ref="N5:N6"/>
    <mergeCell ref="O5:O6"/>
    <mergeCell ref="A4:AA4"/>
    <mergeCell ref="AA5:AA6"/>
    <mergeCell ref="L5:L6"/>
    <mergeCell ref="M5:M6"/>
  </mergeCells>
  <phoneticPr fontId="14" type="noConversion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7"/>
  <sheetViews>
    <sheetView workbookViewId="0">
      <selection activeCell="C21" sqref="C21"/>
    </sheetView>
  </sheetViews>
  <sheetFormatPr defaultRowHeight="14.4" x14ac:dyDescent="0.3"/>
  <cols>
    <col min="1" max="1" width="22.88671875" bestFit="1" customWidth="1"/>
    <col min="2" max="2" width="15" bestFit="1" customWidth="1"/>
    <col min="3" max="3" width="10.6640625" bestFit="1" customWidth="1"/>
    <col min="4" max="4" width="12.88671875" bestFit="1" customWidth="1"/>
    <col min="5" max="5" width="10.6640625" bestFit="1" customWidth="1"/>
    <col min="6" max="6" width="12.109375" bestFit="1" customWidth="1"/>
    <col min="7" max="7" width="9" bestFit="1" customWidth="1"/>
    <col min="8" max="8" width="12.88671875" bestFit="1" customWidth="1"/>
    <col min="9" max="9" width="10.6640625" bestFit="1" customWidth="1"/>
    <col min="12" max="12" width="10.33203125" bestFit="1" customWidth="1"/>
  </cols>
  <sheetData>
    <row r="1" spans="1:11" x14ac:dyDescent="0.3">
      <c r="A1" s="207" t="s">
        <v>148</v>
      </c>
      <c r="B1" s="207"/>
      <c r="C1" s="207"/>
      <c r="D1" s="207"/>
      <c r="E1" s="207"/>
      <c r="F1" s="207"/>
      <c r="G1" s="207"/>
      <c r="H1" s="207"/>
      <c r="I1" s="207"/>
    </row>
    <row r="2" spans="1:11" x14ac:dyDescent="0.3">
      <c r="A2" s="207" t="s">
        <v>105</v>
      </c>
      <c r="B2" s="207"/>
      <c r="C2" s="207"/>
      <c r="D2" s="207"/>
      <c r="E2" s="207"/>
      <c r="F2" s="207"/>
      <c r="G2" s="207"/>
      <c r="H2" s="207"/>
      <c r="I2" s="207"/>
    </row>
    <row r="3" spans="1:11" x14ac:dyDescent="0.3">
      <c r="A3" s="207" t="s">
        <v>157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x14ac:dyDescent="0.3">
      <c r="A4" s="9"/>
      <c r="B4" s="78"/>
      <c r="C4" s="78"/>
      <c r="D4" s="9"/>
      <c r="E4" s="9"/>
      <c r="F4" s="9"/>
      <c r="G4" s="9"/>
      <c r="H4" s="9"/>
      <c r="I4" s="12" t="s">
        <v>142</v>
      </c>
    </row>
    <row r="5" spans="1:11" x14ac:dyDescent="0.3">
      <c r="A5" s="213" t="s">
        <v>29</v>
      </c>
      <c r="B5" s="209" t="s">
        <v>62</v>
      </c>
      <c r="C5" s="210"/>
      <c r="D5" s="213" t="s">
        <v>61</v>
      </c>
      <c r="E5" s="219"/>
      <c r="F5" s="219"/>
      <c r="G5" s="219"/>
      <c r="H5" s="219"/>
      <c r="I5" s="214"/>
    </row>
    <row r="6" spans="1:11" x14ac:dyDescent="0.3">
      <c r="A6" s="215"/>
      <c r="B6" s="217"/>
      <c r="C6" s="218"/>
      <c r="D6" s="213" t="s">
        <v>16</v>
      </c>
      <c r="E6" s="214"/>
      <c r="F6" s="213" t="s">
        <v>17</v>
      </c>
      <c r="G6" s="214"/>
      <c r="H6" s="213" t="s">
        <v>18</v>
      </c>
      <c r="I6" s="214"/>
    </row>
    <row r="7" spans="1:11" x14ac:dyDescent="0.3">
      <c r="A7" s="85"/>
      <c r="B7" s="99">
        <v>45444</v>
      </c>
      <c r="C7" s="100">
        <v>45078</v>
      </c>
      <c r="D7" s="99">
        <v>45444</v>
      </c>
      <c r="E7" s="100">
        <v>45078</v>
      </c>
      <c r="F7" s="99">
        <v>45444</v>
      </c>
      <c r="G7" s="100">
        <v>45078</v>
      </c>
      <c r="H7" s="99">
        <v>45444</v>
      </c>
      <c r="I7" s="100">
        <v>45078</v>
      </c>
    </row>
    <row r="8" spans="1:11" x14ac:dyDescent="0.3">
      <c r="A8" s="74" t="s">
        <v>19</v>
      </c>
      <c r="B8" s="97">
        <v>111559.89836000001</v>
      </c>
      <c r="C8" s="41">
        <v>77534.934104</v>
      </c>
      <c r="D8" s="79">
        <v>9624.6066499999997</v>
      </c>
      <c r="E8" s="41">
        <v>5464.0655800000004</v>
      </c>
      <c r="F8" s="42">
        <v>4472.1996200000003</v>
      </c>
      <c r="G8" s="43">
        <v>7670.24244</v>
      </c>
      <c r="H8" s="42">
        <v>14096.806270000001</v>
      </c>
      <c r="I8" s="41">
        <v>13134.30802</v>
      </c>
    </row>
    <row r="9" spans="1:11" x14ac:dyDescent="0.3">
      <c r="A9" s="74" t="s">
        <v>20</v>
      </c>
      <c r="B9" s="97">
        <v>21202.094550000002</v>
      </c>
      <c r="C9" s="41">
        <v>20130.321949999998</v>
      </c>
      <c r="D9" s="79">
        <v>1186.47741</v>
      </c>
      <c r="E9" s="41">
        <v>735.07814199999996</v>
      </c>
      <c r="F9" s="42">
        <v>205.82145</v>
      </c>
      <c r="G9" s="43">
        <v>51.484459999999999</v>
      </c>
      <c r="H9" s="42">
        <v>1392.2988599999999</v>
      </c>
      <c r="I9" s="41">
        <v>786.56260199999997</v>
      </c>
    </row>
    <row r="10" spans="1:11" x14ac:dyDescent="0.3">
      <c r="A10" s="74" t="s">
        <v>21</v>
      </c>
      <c r="B10" s="97">
        <v>2804.67</v>
      </c>
      <c r="C10" s="41">
        <v>942.07766000000004</v>
      </c>
      <c r="D10" s="79">
        <v>6979.3696600000003</v>
      </c>
      <c r="E10" s="41">
        <v>6462.8606760000002</v>
      </c>
      <c r="F10" s="42">
        <v>563.02642000000003</v>
      </c>
      <c r="G10" s="43">
        <v>10.932879999999999</v>
      </c>
      <c r="H10" s="42">
        <v>7542.3960800000004</v>
      </c>
      <c r="I10" s="41">
        <v>6473.7935560000005</v>
      </c>
    </row>
    <row r="11" spans="1:11" x14ac:dyDescent="0.3">
      <c r="A11" s="74" t="s">
        <v>22</v>
      </c>
      <c r="B11" s="97">
        <v>9144.7273399999995</v>
      </c>
      <c r="C11" s="41">
        <v>10096.832060000001</v>
      </c>
      <c r="D11" s="79">
        <v>3636.3314999999998</v>
      </c>
      <c r="E11" s="41">
        <v>30071.768999</v>
      </c>
      <c r="F11" s="42">
        <v>17.868449999999999</v>
      </c>
      <c r="G11" s="43">
        <v>19.97325</v>
      </c>
      <c r="H11" s="42">
        <v>3654.1999499999997</v>
      </c>
      <c r="I11" s="41">
        <v>30091.742248999999</v>
      </c>
    </row>
    <row r="12" spans="1:11" x14ac:dyDescent="0.3">
      <c r="A12" s="74" t="s">
        <v>24</v>
      </c>
      <c r="B12" s="97">
        <v>2705.1537699999999</v>
      </c>
      <c r="C12" s="41">
        <v>2478.5273999999999</v>
      </c>
      <c r="D12" s="79">
        <v>0</v>
      </c>
      <c r="E12" s="41">
        <v>0</v>
      </c>
      <c r="F12" s="42">
        <v>0</v>
      </c>
      <c r="G12" s="43">
        <v>0</v>
      </c>
      <c r="H12" s="42">
        <v>0</v>
      </c>
      <c r="I12" s="41">
        <v>0</v>
      </c>
    </row>
    <row r="13" spans="1:11" x14ac:dyDescent="0.3">
      <c r="A13" s="74" t="s">
        <v>25</v>
      </c>
      <c r="B13" s="97">
        <v>2889.7410099999997</v>
      </c>
      <c r="C13" s="41">
        <v>3156.92047</v>
      </c>
      <c r="D13" s="79">
        <v>120.72517999999999</v>
      </c>
      <c r="E13" s="41">
        <v>122.48242</v>
      </c>
      <c r="F13" s="42">
        <v>0</v>
      </c>
      <c r="G13" s="43">
        <v>0</v>
      </c>
      <c r="H13" s="42">
        <v>120.72517999999999</v>
      </c>
      <c r="I13" s="41">
        <v>122.48242</v>
      </c>
    </row>
    <row r="14" spans="1:11" x14ac:dyDescent="0.3">
      <c r="A14" s="74" t="s">
        <v>23</v>
      </c>
      <c r="B14" s="97">
        <v>24474.145539999998</v>
      </c>
      <c r="C14" s="41">
        <v>26930.798708999999</v>
      </c>
      <c r="D14" s="79">
        <v>1376.3630900000001</v>
      </c>
      <c r="E14" s="41">
        <v>2714.6897059999997</v>
      </c>
      <c r="F14" s="42">
        <v>2593.7309500000001</v>
      </c>
      <c r="G14" s="43">
        <v>1746.14625</v>
      </c>
      <c r="H14" s="42">
        <v>3970.0940399999999</v>
      </c>
      <c r="I14" s="41">
        <v>4460.8359559999999</v>
      </c>
    </row>
    <row r="15" spans="1:11" x14ac:dyDescent="0.3">
      <c r="A15" s="74" t="s">
        <v>125</v>
      </c>
      <c r="B15" s="97">
        <v>6512.2555400000001</v>
      </c>
      <c r="C15" s="41">
        <v>5553.5351600000004</v>
      </c>
      <c r="D15" s="79">
        <v>11061.586949999999</v>
      </c>
      <c r="E15" s="41">
        <v>5900.2526200000002</v>
      </c>
      <c r="F15" s="42">
        <v>47.827109999999998</v>
      </c>
      <c r="G15" s="43">
        <v>62.899320000000003</v>
      </c>
      <c r="H15" s="42">
        <v>11109.414059999999</v>
      </c>
      <c r="I15" s="41">
        <v>5963.1519400000006</v>
      </c>
    </row>
    <row r="16" spans="1:11" x14ac:dyDescent="0.3">
      <c r="A16" s="74" t="s">
        <v>26</v>
      </c>
      <c r="B16" s="97">
        <v>1811.88689</v>
      </c>
      <c r="C16" s="41">
        <v>1520.0780400000001</v>
      </c>
      <c r="D16" s="79">
        <v>105.34562</v>
      </c>
      <c r="E16" s="41">
        <v>0</v>
      </c>
      <c r="F16" s="42">
        <v>75.309610000000006</v>
      </c>
      <c r="G16" s="43">
        <v>0</v>
      </c>
      <c r="H16" s="42">
        <v>180.65523000000002</v>
      </c>
      <c r="I16" s="41">
        <v>0</v>
      </c>
    </row>
    <row r="17" spans="1:9" x14ac:dyDescent="0.3">
      <c r="A17" s="74" t="s">
        <v>117</v>
      </c>
      <c r="B17" s="97">
        <v>150.00848000000002</v>
      </c>
      <c r="C17" s="41">
        <v>0</v>
      </c>
      <c r="D17" s="79">
        <v>0</v>
      </c>
      <c r="E17" s="41">
        <v>0</v>
      </c>
      <c r="F17" s="42">
        <v>0</v>
      </c>
      <c r="G17" s="43">
        <v>0</v>
      </c>
      <c r="H17" s="42">
        <v>0</v>
      </c>
      <c r="I17" s="41">
        <v>0</v>
      </c>
    </row>
    <row r="18" spans="1:9" x14ac:dyDescent="0.3">
      <c r="A18" s="74" t="s">
        <v>27</v>
      </c>
      <c r="B18" s="97">
        <v>33848.161390000001</v>
      </c>
      <c r="C18" s="41">
        <v>37697.364659999999</v>
      </c>
      <c r="D18" s="79">
        <v>0</v>
      </c>
      <c r="E18" s="41">
        <v>60.34</v>
      </c>
      <c r="F18" s="42">
        <v>18.30171</v>
      </c>
      <c r="G18" s="43">
        <v>38.281849999999999</v>
      </c>
      <c r="H18" s="42">
        <v>18.30171</v>
      </c>
      <c r="I18" s="41">
        <v>98.621849999999995</v>
      </c>
    </row>
    <row r="19" spans="1:9" x14ac:dyDescent="0.3">
      <c r="A19" s="74" t="s">
        <v>28</v>
      </c>
      <c r="B19" s="97">
        <v>26269.03802</v>
      </c>
      <c r="C19" s="41">
        <v>19442.095370000003</v>
      </c>
      <c r="D19" s="79">
        <v>812.05584999999996</v>
      </c>
      <c r="E19" s="41">
        <v>4468.3648559999992</v>
      </c>
      <c r="F19" s="42">
        <v>102.8785</v>
      </c>
      <c r="G19" s="43">
        <v>333.73608000000002</v>
      </c>
      <c r="H19" s="42">
        <v>914.93434999999999</v>
      </c>
      <c r="I19" s="41">
        <v>4802.1009359999989</v>
      </c>
    </row>
    <row r="20" spans="1:9" x14ac:dyDescent="0.3">
      <c r="A20" s="86" t="s">
        <v>13</v>
      </c>
      <c r="B20" s="80">
        <v>243371.78089000002</v>
      </c>
      <c r="C20" s="80">
        <v>205483.48558299997</v>
      </c>
      <c r="D20" s="98">
        <v>34902.861909999992</v>
      </c>
      <c r="E20" s="98">
        <v>55999.902998999991</v>
      </c>
      <c r="F20" s="80">
        <v>8096.9638200000009</v>
      </c>
      <c r="G20" s="80">
        <v>9933.6965300000011</v>
      </c>
      <c r="H20" s="80">
        <v>42999.825729999997</v>
      </c>
      <c r="I20" s="80">
        <v>65933.599528999999</v>
      </c>
    </row>
    <row r="21" spans="1:9" x14ac:dyDescent="0.3">
      <c r="A21" s="1" t="s">
        <v>85</v>
      </c>
      <c r="B21" s="1"/>
      <c r="C21" s="13"/>
      <c r="D21" s="13"/>
      <c r="E21" s="14"/>
      <c r="F21" s="14"/>
      <c r="G21" s="14"/>
      <c r="H21" s="14"/>
      <c r="I21" s="14"/>
    </row>
    <row r="22" spans="1:9" x14ac:dyDescent="0.3">
      <c r="A22" s="1" t="s">
        <v>86</v>
      </c>
      <c r="B22" s="1"/>
      <c r="C22" s="15"/>
      <c r="D22" s="15"/>
      <c r="E22" s="15"/>
      <c r="F22" s="15"/>
      <c r="G22" s="15"/>
      <c r="H22" s="15"/>
      <c r="I22" s="15"/>
    </row>
    <row r="23" spans="1:9" x14ac:dyDescent="0.3">
      <c r="C23" s="3"/>
      <c r="D23" s="3"/>
      <c r="E23" s="3"/>
      <c r="F23" s="3"/>
      <c r="G23" s="3"/>
      <c r="H23" s="3"/>
      <c r="I23" s="3"/>
    </row>
    <row r="24" spans="1:9" x14ac:dyDescent="0.3">
      <c r="A24" s="201" t="s">
        <v>209</v>
      </c>
      <c r="C24" s="3"/>
      <c r="D24" s="3"/>
      <c r="E24" s="3"/>
      <c r="F24" s="3"/>
      <c r="G24" s="3"/>
      <c r="H24" s="3"/>
      <c r="I24" s="3"/>
    </row>
    <row r="25" spans="1:9" x14ac:dyDescent="0.3">
      <c r="A25" s="202" t="s">
        <v>210</v>
      </c>
    </row>
    <row r="27" spans="1:9" x14ac:dyDescent="0.3">
      <c r="A27" s="16"/>
      <c r="B27" s="16"/>
    </row>
  </sheetData>
  <mergeCells count="9">
    <mergeCell ref="A1:I1"/>
    <mergeCell ref="A2:I2"/>
    <mergeCell ref="A5:A6"/>
    <mergeCell ref="B5:C6"/>
    <mergeCell ref="D5:I5"/>
    <mergeCell ref="D6:E6"/>
    <mergeCell ref="F6:G6"/>
    <mergeCell ref="H6:I6"/>
    <mergeCell ref="A3:K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workbookViewId="0">
      <selection sqref="A1:XFD1048576"/>
    </sheetView>
  </sheetViews>
  <sheetFormatPr defaultRowHeight="14.4" x14ac:dyDescent="0.3"/>
  <cols>
    <col min="1" max="1" width="22.44140625" bestFit="1" customWidth="1"/>
    <col min="2" max="2" width="11.88671875" bestFit="1" customWidth="1"/>
    <col min="3" max="3" width="10.5546875" bestFit="1" customWidth="1"/>
    <col min="4" max="4" width="12.109375" bestFit="1" customWidth="1"/>
    <col min="5" max="6" width="9.5546875" bestFit="1" customWidth="1"/>
    <col min="7" max="7" width="8.5546875" bestFit="1" customWidth="1"/>
    <col min="8" max="8" width="12.109375" bestFit="1" customWidth="1"/>
    <col min="9" max="9" width="8.5546875" bestFit="1" customWidth="1"/>
    <col min="10" max="10" width="12.88671875" bestFit="1" customWidth="1"/>
    <col min="11" max="11" width="9.33203125" bestFit="1" customWidth="1"/>
  </cols>
  <sheetData>
    <row r="1" spans="1:11" x14ac:dyDescent="0.3">
      <c r="A1" s="207" t="s">
        <v>104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x14ac:dyDescent="0.3">
      <c r="A2" s="207" t="s">
        <v>126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3">
      <c r="A3" s="207" t="s">
        <v>157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x14ac:dyDescent="0.3">
      <c r="A4" s="9"/>
      <c r="B4" s="9"/>
      <c r="C4" s="9"/>
      <c r="D4" s="9"/>
      <c r="E4" s="9"/>
      <c r="F4" s="9"/>
      <c r="G4" s="9"/>
      <c r="H4" s="9"/>
      <c r="I4" s="9"/>
      <c r="J4" s="78"/>
      <c r="K4" s="12" t="s">
        <v>142</v>
      </c>
    </row>
    <row r="5" spans="1:11" x14ac:dyDescent="0.3">
      <c r="A5" s="208" t="s">
        <v>14</v>
      </c>
      <c r="B5" s="209" t="s">
        <v>62</v>
      </c>
      <c r="C5" s="210"/>
      <c r="D5" s="216" t="s">
        <v>61</v>
      </c>
      <c r="E5" s="216"/>
      <c r="F5" s="216"/>
      <c r="G5" s="216"/>
      <c r="H5" s="216"/>
      <c r="I5" s="216"/>
      <c r="J5" s="209" t="s">
        <v>63</v>
      </c>
      <c r="K5" s="210"/>
    </row>
    <row r="6" spans="1:11" x14ac:dyDescent="0.3">
      <c r="A6" s="208"/>
      <c r="B6" s="211"/>
      <c r="C6" s="212"/>
      <c r="D6" s="216" t="s">
        <v>16</v>
      </c>
      <c r="E6" s="220"/>
      <c r="F6" s="215" t="s">
        <v>17</v>
      </c>
      <c r="G6" s="220"/>
      <c r="H6" s="215" t="s">
        <v>18</v>
      </c>
      <c r="I6" s="216"/>
      <c r="J6" s="211"/>
      <c r="K6" s="212"/>
    </row>
    <row r="7" spans="1:11" x14ac:dyDescent="0.3">
      <c r="A7" s="82"/>
      <c r="B7" s="99">
        <v>45444</v>
      </c>
      <c r="C7" s="100">
        <v>45078</v>
      </c>
      <c r="D7" s="99">
        <v>45444</v>
      </c>
      <c r="E7" s="100">
        <v>45078</v>
      </c>
      <c r="F7" s="99">
        <v>45444</v>
      </c>
      <c r="G7" s="100">
        <v>45078</v>
      </c>
      <c r="H7" s="99">
        <v>45444</v>
      </c>
      <c r="I7" s="100">
        <v>45078</v>
      </c>
      <c r="J7" s="99">
        <v>45444</v>
      </c>
      <c r="K7" s="100">
        <v>45078</v>
      </c>
    </row>
    <row r="8" spans="1:11" x14ac:dyDescent="0.3">
      <c r="A8" s="74" t="s">
        <v>0</v>
      </c>
      <c r="B8" s="95">
        <v>1394.76046</v>
      </c>
      <c r="C8" s="103">
        <v>279.35649000000001</v>
      </c>
      <c r="D8" s="102">
        <v>10183.15688</v>
      </c>
      <c r="E8" s="41">
        <v>4917.4763200000007</v>
      </c>
      <c r="F8" s="95">
        <v>0</v>
      </c>
      <c r="G8" s="41">
        <v>2.8627500000000001</v>
      </c>
      <c r="H8" s="43">
        <v>10183.15688</v>
      </c>
      <c r="I8" s="43">
        <v>4920.3390700000009</v>
      </c>
      <c r="J8" s="75">
        <v>8788.3964200000009</v>
      </c>
      <c r="K8" s="76">
        <v>4640.9825800000008</v>
      </c>
    </row>
    <row r="9" spans="1:11" x14ac:dyDescent="0.3">
      <c r="A9" s="74" t="s">
        <v>1</v>
      </c>
      <c r="B9" s="95">
        <v>1873.9353799999999</v>
      </c>
      <c r="C9" s="103">
        <v>2642.2241800000002</v>
      </c>
      <c r="D9" s="102">
        <v>370.40654000000001</v>
      </c>
      <c r="E9" s="41">
        <v>379.33396999999997</v>
      </c>
      <c r="F9" s="95">
        <v>0</v>
      </c>
      <c r="G9" s="41">
        <v>0</v>
      </c>
      <c r="H9" s="43">
        <v>370.40654000000001</v>
      </c>
      <c r="I9" s="43">
        <v>379.33396999999997</v>
      </c>
      <c r="J9" s="75">
        <v>-1503.5288399999999</v>
      </c>
      <c r="K9" s="76">
        <v>-2262.89021</v>
      </c>
    </row>
    <row r="10" spans="1:11" x14ac:dyDescent="0.3">
      <c r="A10" s="74" t="s">
        <v>2</v>
      </c>
      <c r="B10" s="95">
        <v>12.80608</v>
      </c>
      <c r="C10" s="103">
        <v>0</v>
      </c>
      <c r="D10" s="102">
        <v>0</v>
      </c>
      <c r="E10" s="41">
        <v>94.383289999999988</v>
      </c>
      <c r="F10" s="95">
        <v>0</v>
      </c>
      <c r="G10" s="41">
        <v>0</v>
      </c>
      <c r="H10" s="43">
        <v>0</v>
      </c>
      <c r="I10" s="43">
        <v>94.383289999999988</v>
      </c>
      <c r="J10" s="75">
        <v>-12.80608</v>
      </c>
      <c r="K10" s="76">
        <v>94.383289999999988</v>
      </c>
    </row>
    <row r="11" spans="1:11" x14ac:dyDescent="0.3">
      <c r="A11" s="74" t="s">
        <v>3</v>
      </c>
      <c r="B11" s="95">
        <v>0</v>
      </c>
      <c r="C11" s="103">
        <v>0</v>
      </c>
      <c r="D11" s="102">
        <v>0</v>
      </c>
      <c r="E11" s="41">
        <v>0</v>
      </c>
      <c r="F11" s="95">
        <v>0</v>
      </c>
      <c r="G11" s="41">
        <v>0</v>
      </c>
      <c r="H11" s="43">
        <v>0</v>
      </c>
      <c r="I11" s="43">
        <v>0</v>
      </c>
      <c r="J11" s="75">
        <v>0</v>
      </c>
      <c r="K11" s="76">
        <v>0</v>
      </c>
    </row>
    <row r="12" spans="1:11" x14ac:dyDescent="0.3">
      <c r="A12" s="74" t="s">
        <v>4</v>
      </c>
      <c r="B12" s="95">
        <v>0</v>
      </c>
      <c r="C12" s="103">
        <v>0</v>
      </c>
      <c r="D12" s="102">
        <v>239.09645</v>
      </c>
      <c r="E12" s="41">
        <v>62.643380000000001</v>
      </c>
      <c r="F12" s="95">
        <v>0</v>
      </c>
      <c r="G12" s="41">
        <v>0</v>
      </c>
      <c r="H12" s="43">
        <v>239.09645</v>
      </c>
      <c r="I12" s="43">
        <v>62.643380000000001</v>
      </c>
      <c r="J12" s="75">
        <v>239.09645</v>
      </c>
      <c r="K12" s="76">
        <v>62.643380000000001</v>
      </c>
    </row>
    <row r="13" spans="1:11" x14ac:dyDescent="0.3">
      <c r="A13" s="74" t="s">
        <v>5</v>
      </c>
      <c r="B13" s="95">
        <v>2364.92722</v>
      </c>
      <c r="C13" s="103">
        <v>776.18079</v>
      </c>
      <c r="D13" s="102">
        <v>0</v>
      </c>
      <c r="E13" s="41">
        <v>5.5279499999999997</v>
      </c>
      <c r="F13" s="95">
        <v>0</v>
      </c>
      <c r="G13" s="41">
        <v>0</v>
      </c>
      <c r="H13" s="43">
        <v>0</v>
      </c>
      <c r="I13" s="43">
        <v>5.5279499999999997</v>
      </c>
      <c r="J13" s="75">
        <v>-2364.92722</v>
      </c>
      <c r="K13" s="76">
        <v>-770.65283999999997</v>
      </c>
    </row>
    <row r="14" spans="1:11" x14ac:dyDescent="0.3">
      <c r="A14" s="74" t="s">
        <v>6</v>
      </c>
      <c r="B14" s="95">
        <v>657.09703000000002</v>
      </c>
      <c r="C14" s="103">
        <v>1051.3653899999999</v>
      </c>
      <c r="D14" s="102">
        <v>253.52351000000002</v>
      </c>
      <c r="E14" s="41">
        <v>405.8784</v>
      </c>
      <c r="F14" s="95">
        <v>46.329059999999998</v>
      </c>
      <c r="G14" s="41">
        <v>11.582270000000001</v>
      </c>
      <c r="H14" s="43">
        <v>299.85257000000001</v>
      </c>
      <c r="I14" s="43">
        <v>417.46066999999999</v>
      </c>
      <c r="J14" s="75">
        <v>-357.24446</v>
      </c>
      <c r="K14" s="76">
        <v>-633.90472</v>
      </c>
    </row>
    <row r="15" spans="1:11" x14ac:dyDescent="0.3">
      <c r="A15" s="74" t="s">
        <v>7</v>
      </c>
      <c r="B15" s="95">
        <v>98.069059999999993</v>
      </c>
      <c r="C15" s="103">
        <v>312.83758</v>
      </c>
      <c r="D15" s="102">
        <v>0</v>
      </c>
      <c r="E15" s="41">
        <v>0</v>
      </c>
      <c r="F15" s="95">
        <v>0.43786000000000003</v>
      </c>
      <c r="G15" s="41">
        <v>0</v>
      </c>
      <c r="H15" s="43">
        <v>0.43786000000000003</v>
      </c>
      <c r="I15" s="43">
        <v>0</v>
      </c>
      <c r="J15" s="75">
        <v>-97.631199999999993</v>
      </c>
      <c r="K15" s="76">
        <v>-312.83758</v>
      </c>
    </row>
    <row r="16" spans="1:11" x14ac:dyDescent="0.3">
      <c r="A16" s="74" t="s">
        <v>8</v>
      </c>
      <c r="B16" s="95">
        <v>110.66031</v>
      </c>
      <c r="C16" s="103">
        <v>491.57072999999997</v>
      </c>
      <c r="D16" s="102">
        <v>15.40357</v>
      </c>
      <c r="E16" s="41">
        <v>35.009309999999999</v>
      </c>
      <c r="F16" s="95">
        <v>1.06019</v>
      </c>
      <c r="G16" s="41">
        <v>48.454300000000003</v>
      </c>
      <c r="H16" s="43">
        <v>16.463760000000001</v>
      </c>
      <c r="I16" s="43">
        <v>83.463610000000003</v>
      </c>
      <c r="J16" s="75">
        <v>-94.196550000000002</v>
      </c>
      <c r="K16" s="76">
        <v>-408.10711999999995</v>
      </c>
    </row>
    <row r="17" spans="1:11" x14ac:dyDescent="0.3">
      <c r="A17" s="74" t="s">
        <v>9</v>
      </c>
      <c r="B17" s="95">
        <v>0</v>
      </c>
      <c r="C17" s="103">
        <v>0</v>
      </c>
      <c r="D17" s="102">
        <v>0</v>
      </c>
      <c r="E17" s="41">
        <v>0</v>
      </c>
      <c r="F17" s="95">
        <v>0</v>
      </c>
      <c r="G17" s="41">
        <v>0</v>
      </c>
      <c r="H17" s="43">
        <v>0</v>
      </c>
      <c r="I17" s="43">
        <v>0</v>
      </c>
      <c r="J17" s="75">
        <v>0</v>
      </c>
      <c r="K17" s="76">
        <v>0</v>
      </c>
    </row>
    <row r="18" spans="1:11" x14ac:dyDescent="0.3">
      <c r="A18" s="74" t="s">
        <v>11</v>
      </c>
      <c r="B18" s="95">
        <v>0</v>
      </c>
      <c r="C18" s="103">
        <v>0</v>
      </c>
      <c r="D18" s="102">
        <v>0</v>
      </c>
      <c r="E18" s="41">
        <v>0</v>
      </c>
      <c r="F18" s="95">
        <v>0</v>
      </c>
      <c r="G18" s="41">
        <v>0</v>
      </c>
      <c r="H18" s="43">
        <v>0</v>
      </c>
      <c r="I18" s="43">
        <v>0</v>
      </c>
      <c r="J18" s="75" t="s">
        <v>151</v>
      </c>
      <c r="K18" s="76" t="s">
        <v>151</v>
      </c>
    </row>
    <row r="19" spans="1:11" x14ac:dyDescent="0.3">
      <c r="A19" s="74" t="s">
        <v>10</v>
      </c>
      <c r="B19" s="95">
        <v>0</v>
      </c>
      <c r="C19" s="103">
        <v>0</v>
      </c>
      <c r="D19" s="102">
        <v>0</v>
      </c>
      <c r="E19" s="41">
        <v>0</v>
      </c>
      <c r="F19" s="95">
        <v>0</v>
      </c>
      <c r="G19" s="41">
        <v>0</v>
      </c>
      <c r="H19" s="43">
        <v>0</v>
      </c>
      <c r="I19" s="43">
        <v>0</v>
      </c>
      <c r="J19" s="75">
        <v>0</v>
      </c>
      <c r="K19" s="76">
        <v>0</v>
      </c>
    </row>
    <row r="20" spans="1:11" x14ac:dyDescent="0.3">
      <c r="A20" s="74" t="s">
        <v>12</v>
      </c>
      <c r="B20" s="95">
        <v>0</v>
      </c>
      <c r="C20" s="103">
        <v>0</v>
      </c>
      <c r="D20" s="102">
        <v>0</v>
      </c>
      <c r="E20" s="41">
        <v>0</v>
      </c>
      <c r="F20" s="95">
        <v>0</v>
      </c>
      <c r="G20" s="41">
        <v>0</v>
      </c>
      <c r="H20" s="43">
        <v>0</v>
      </c>
      <c r="I20" s="43">
        <v>0</v>
      </c>
      <c r="J20" s="112">
        <v>0</v>
      </c>
      <c r="K20" s="113">
        <v>0</v>
      </c>
    </row>
    <row r="21" spans="1:11" x14ac:dyDescent="0.3">
      <c r="A21" s="81" t="s">
        <v>13</v>
      </c>
      <c r="B21" s="96">
        <v>6512.2555400000001</v>
      </c>
      <c r="C21" s="77">
        <v>5553.5351600000013</v>
      </c>
      <c r="D21" s="77">
        <v>11061.586950000001</v>
      </c>
      <c r="E21" s="77">
        <v>5900.2526200000002</v>
      </c>
      <c r="F21" s="77">
        <v>47.827109999999998</v>
      </c>
      <c r="G21" s="77">
        <v>62.899320000000003</v>
      </c>
      <c r="H21" s="77">
        <v>11109.414059999999</v>
      </c>
      <c r="I21" s="77">
        <v>5963.1519400000006</v>
      </c>
      <c r="J21" s="111">
        <v>4597.1585200000018</v>
      </c>
      <c r="K21" s="83">
        <v>409.61678000000103</v>
      </c>
    </row>
    <row r="22" spans="1:11" x14ac:dyDescent="0.3">
      <c r="A22" s="1" t="s">
        <v>85</v>
      </c>
      <c r="B22" s="1"/>
    </row>
    <row r="23" spans="1:11" x14ac:dyDescent="0.3">
      <c r="A23" s="1" t="s">
        <v>86</v>
      </c>
      <c r="B23" s="1"/>
    </row>
    <row r="24" spans="1:11" x14ac:dyDescent="0.3">
      <c r="A24" s="1" t="s">
        <v>87</v>
      </c>
      <c r="B24" s="1"/>
    </row>
    <row r="25" spans="1:11" x14ac:dyDescent="0.3">
      <c r="C25" s="55"/>
      <c r="D25" s="55"/>
      <c r="E25" s="55"/>
      <c r="F25" s="55"/>
      <c r="G25" s="55"/>
      <c r="H25" s="55"/>
      <c r="I25" s="55"/>
      <c r="J25" s="55"/>
    </row>
    <row r="26" spans="1:11" x14ac:dyDescent="0.3">
      <c r="A26" s="201" t="s">
        <v>208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3">
      <c r="A27" s="201" t="s">
        <v>209</v>
      </c>
    </row>
    <row r="28" spans="1:11" x14ac:dyDescent="0.3">
      <c r="A28" s="202" t="s">
        <v>210</v>
      </c>
    </row>
  </sheetData>
  <mergeCells count="10">
    <mergeCell ref="A1:K1"/>
    <mergeCell ref="A2:K2"/>
    <mergeCell ref="A3:K3"/>
    <mergeCell ref="A5:A6"/>
    <mergeCell ref="D6:E6"/>
    <mergeCell ref="H6:I6"/>
    <mergeCell ref="B5:C6"/>
    <mergeCell ref="D5:I5"/>
    <mergeCell ref="J5:K6"/>
    <mergeCell ref="F6:G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7"/>
  <sheetViews>
    <sheetView workbookViewId="0">
      <selection sqref="A1:XFD1048576"/>
    </sheetView>
  </sheetViews>
  <sheetFormatPr defaultRowHeight="14.4" x14ac:dyDescent="0.3"/>
  <cols>
    <col min="1" max="1" width="23.5546875" bestFit="1" customWidth="1"/>
    <col min="2" max="2" width="13.6640625" customWidth="1"/>
    <col min="3" max="3" width="12.6640625" bestFit="1" customWidth="1"/>
    <col min="4" max="4" width="12.6640625" customWidth="1"/>
    <col min="5" max="5" width="10.6640625" bestFit="1" customWidth="1"/>
    <col min="6" max="6" width="10.6640625" customWidth="1"/>
    <col min="7" max="7" width="9.109375" bestFit="1" customWidth="1"/>
    <col min="8" max="8" width="12.109375" bestFit="1" customWidth="1"/>
    <col min="9" max="9" width="10.6640625" bestFit="1" customWidth="1"/>
  </cols>
  <sheetData>
    <row r="1" spans="1:11" x14ac:dyDescent="0.3">
      <c r="A1" s="207" t="s">
        <v>147</v>
      </c>
      <c r="B1" s="207"/>
      <c r="C1" s="207"/>
      <c r="D1" s="207"/>
      <c r="E1" s="207"/>
      <c r="F1" s="207"/>
      <c r="G1" s="207"/>
      <c r="H1" s="207"/>
      <c r="I1" s="207"/>
    </row>
    <row r="2" spans="1:11" x14ac:dyDescent="0.3">
      <c r="A2" s="207" t="s">
        <v>108</v>
      </c>
      <c r="B2" s="207"/>
      <c r="C2" s="207"/>
      <c r="D2" s="207"/>
      <c r="E2" s="207"/>
      <c r="F2" s="207"/>
      <c r="G2" s="207"/>
      <c r="H2" s="207"/>
      <c r="I2" s="207"/>
    </row>
    <row r="3" spans="1:11" x14ac:dyDescent="0.3">
      <c r="A3" s="207" t="s">
        <v>157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x14ac:dyDescent="0.3">
      <c r="A4" s="9"/>
      <c r="B4" s="9"/>
      <c r="C4" s="9"/>
      <c r="D4" s="9"/>
      <c r="E4" s="9"/>
      <c r="F4" s="9"/>
      <c r="G4" s="9"/>
      <c r="H4" s="9"/>
      <c r="I4" s="12" t="s">
        <v>142</v>
      </c>
    </row>
    <row r="5" spans="1:11" x14ac:dyDescent="0.3">
      <c r="A5" s="213" t="s">
        <v>29</v>
      </c>
      <c r="B5" s="209" t="s">
        <v>62</v>
      </c>
      <c r="C5" s="210"/>
      <c r="D5" s="213" t="s">
        <v>61</v>
      </c>
      <c r="E5" s="219"/>
      <c r="F5" s="219"/>
      <c r="G5" s="219"/>
      <c r="H5" s="219"/>
      <c r="I5" s="214"/>
    </row>
    <row r="6" spans="1:11" x14ac:dyDescent="0.3">
      <c r="A6" s="215"/>
      <c r="B6" s="211"/>
      <c r="C6" s="212"/>
      <c r="D6" s="215" t="s">
        <v>16</v>
      </c>
      <c r="E6" s="220"/>
      <c r="F6" s="215" t="s">
        <v>17</v>
      </c>
      <c r="G6" s="220"/>
      <c r="H6" s="215" t="s">
        <v>18</v>
      </c>
      <c r="I6" s="220"/>
    </row>
    <row r="7" spans="1:11" x14ac:dyDescent="0.3">
      <c r="A7" s="17"/>
      <c r="B7" s="99">
        <v>45444</v>
      </c>
      <c r="C7" s="100">
        <v>45078</v>
      </c>
      <c r="D7" s="99">
        <v>45444</v>
      </c>
      <c r="E7" s="100">
        <v>45078</v>
      </c>
      <c r="F7" s="99">
        <v>45444</v>
      </c>
      <c r="G7" s="100">
        <v>45078</v>
      </c>
      <c r="H7" s="99">
        <v>45444</v>
      </c>
      <c r="I7" s="100">
        <v>45078</v>
      </c>
    </row>
    <row r="8" spans="1:11" x14ac:dyDescent="0.3">
      <c r="A8" s="87" t="s">
        <v>133</v>
      </c>
      <c r="B8" s="42">
        <v>0</v>
      </c>
      <c r="C8" s="41">
        <v>0</v>
      </c>
      <c r="D8" s="43">
        <v>437.36685</v>
      </c>
      <c r="E8" s="41">
        <v>350.92159999999996</v>
      </c>
      <c r="F8" s="42">
        <v>0</v>
      </c>
      <c r="G8" s="41">
        <v>0</v>
      </c>
      <c r="H8" s="42">
        <v>437.36685</v>
      </c>
      <c r="I8" s="41">
        <v>350.92159999999996</v>
      </c>
    </row>
    <row r="9" spans="1:11" x14ac:dyDescent="0.3">
      <c r="A9" s="87" t="s">
        <v>30</v>
      </c>
      <c r="B9" s="42">
        <v>422.50473999999997</v>
      </c>
      <c r="C9" s="41">
        <v>386.93115999999998</v>
      </c>
      <c r="D9" s="43">
        <v>420.73101000000003</v>
      </c>
      <c r="E9" s="41">
        <v>667.16793999999993</v>
      </c>
      <c r="F9" s="42">
        <v>0</v>
      </c>
      <c r="G9" s="41">
        <v>0</v>
      </c>
      <c r="H9" s="42">
        <v>420.73101000000003</v>
      </c>
      <c r="I9" s="41">
        <v>667.16793999999993</v>
      </c>
    </row>
    <row r="10" spans="1:11" x14ac:dyDescent="0.3">
      <c r="A10" s="87" t="s">
        <v>31</v>
      </c>
      <c r="B10" s="42">
        <v>0</v>
      </c>
      <c r="C10" s="41">
        <v>0</v>
      </c>
      <c r="D10" s="43">
        <v>275.964</v>
      </c>
      <c r="E10" s="41">
        <v>114.541</v>
      </c>
      <c r="F10" s="42">
        <v>0</v>
      </c>
      <c r="G10" s="41">
        <v>0</v>
      </c>
      <c r="H10" s="42">
        <v>275.964</v>
      </c>
      <c r="I10" s="41">
        <v>114.541</v>
      </c>
    </row>
    <row r="11" spans="1:11" x14ac:dyDescent="0.3">
      <c r="A11" s="87" t="s">
        <v>32</v>
      </c>
      <c r="B11" s="42">
        <v>537.82011</v>
      </c>
      <c r="C11" s="41">
        <v>139.04045000000002</v>
      </c>
      <c r="D11" s="43">
        <v>209.23612</v>
      </c>
      <c r="E11" s="41">
        <v>211.12711999999999</v>
      </c>
      <c r="F11" s="42">
        <v>0</v>
      </c>
      <c r="G11" s="41">
        <v>0</v>
      </c>
      <c r="H11" s="42">
        <v>209.23612</v>
      </c>
      <c r="I11" s="41">
        <v>211.12711999999999</v>
      </c>
    </row>
    <row r="12" spans="1:11" x14ac:dyDescent="0.3">
      <c r="A12" s="87" t="s">
        <v>33</v>
      </c>
      <c r="B12" s="42">
        <v>0</v>
      </c>
      <c r="C12" s="41">
        <v>0</v>
      </c>
      <c r="D12" s="43">
        <v>1095.6099899999999</v>
      </c>
      <c r="E12" s="41">
        <v>439.70137</v>
      </c>
      <c r="F12" s="42">
        <v>0</v>
      </c>
      <c r="G12" s="41">
        <v>2.8627500000000001</v>
      </c>
      <c r="H12" s="42">
        <v>1095.6099899999999</v>
      </c>
      <c r="I12" s="41">
        <v>442.56412</v>
      </c>
    </row>
    <row r="13" spans="1:11" x14ac:dyDescent="0.3">
      <c r="A13" s="87" t="s">
        <v>134</v>
      </c>
      <c r="B13" s="42">
        <v>0</v>
      </c>
      <c r="C13" s="41">
        <v>0</v>
      </c>
      <c r="D13" s="43">
        <v>0</v>
      </c>
      <c r="E13" s="41">
        <v>0</v>
      </c>
      <c r="F13" s="42">
        <v>0</v>
      </c>
      <c r="G13" s="41">
        <v>0</v>
      </c>
      <c r="H13" s="42">
        <v>0</v>
      </c>
      <c r="I13" s="41">
        <v>0</v>
      </c>
    </row>
    <row r="14" spans="1:11" x14ac:dyDescent="0.3">
      <c r="A14" s="87" t="s">
        <v>34</v>
      </c>
      <c r="B14" s="42">
        <v>588.84487000000001</v>
      </c>
      <c r="C14" s="41">
        <v>245.36087000000001</v>
      </c>
      <c r="D14" s="43">
        <v>1336.6256899999998</v>
      </c>
      <c r="E14" s="41">
        <v>1462.69039</v>
      </c>
      <c r="F14" s="42">
        <v>0.43786000000000003</v>
      </c>
      <c r="G14" s="41">
        <v>0</v>
      </c>
      <c r="H14" s="42">
        <v>1337.0635499999999</v>
      </c>
      <c r="I14" s="41">
        <v>1462.69039</v>
      </c>
    </row>
    <row r="15" spans="1:11" x14ac:dyDescent="0.3">
      <c r="A15" s="87" t="s">
        <v>35</v>
      </c>
      <c r="B15" s="42">
        <v>231.93967999999998</v>
      </c>
      <c r="C15" s="41">
        <v>0</v>
      </c>
      <c r="D15" s="43">
        <v>97.846000000000004</v>
      </c>
      <c r="E15" s="41">
        <v>132.65799999999999</v>
      </c>
      <c r="F15" s="42">
        <v>0</v>
      </c>
      <c r="G15" s="41">
        <v>0</v>
      </c>
      <c r="H15" s="42">
        <v>97.846000000000004</v>
      </c>
      <c r="I15" s="41">
        <v>132.65799999999999</v>
      </c>
    </row>
    <row r="16" spans="1:11" x14ac:dyDescent="0.3">
      <c r="A16" s="87" t="s">
        <v>36</v>
      </c>
      <c r="B16" s="42">
        <v>661.76661999999999</v>
      </c>
      <c r="C16" s="41">
        <v>313.18053999999995</v>
      </c>
      <c r="D16" s="43">
        <v>515.98207000000002</v>
      </c>
      <c r="E16" s="41">
        <v>356.26101</v>
      </c>
      <c r="F16" s="42">
        <v>46.329059999999998</v>
      </c>
      <c r="G16" s="41">
        <v>11.582270000000001</v>
      </c>
      <c r="H16" s="42">
        <v>562.31113000000005</v>
      </c>
      <c r="I16" s="41">
        <v>367.84327999999999</v>
      </c>
    </row>
    <row r="17" spans="1:10" x14ac:dyDescent="0.3">
      <c r="A17" s="87" t="s">
        <v>143</v>
      </c>
      <c r="B17" s="42">
        <v>0</v>
      </c>
      <c r="C17" s="41">
        <v>0</v>
      </c>
      <c r="D17" s="43">
        <v>0</v>
      </c>
      <c r="E17" s="41">
        <v>0</v>
      </c>
      <c r="F17" s="42">
        <v>0</v>
      </c>
      <c r="G17" s="41">
        <v>0</v>
      </c>
      <c r="H17" s="42">
        <v>0</v>
      </c>
      <c r="I17" s="41">
        <v>0</v>
      </c>
    </row>
    <row r="18" spans="1:10" x14ac:dyDescent="0.3">
      <c r="A18" s="87" t="s">
        <v>37</v>
      </c>
      <c r="B18" s="42">
        <v>0</v>
      </c>
      <c r="C18" s="41">
        <v>0</v>
      </c>
      <c r="D18" s="43">
        <v>1640.08</v>
      </c>
      <c r="E18" s="41">
        <v>62.643380000000001</v>
      </c>
      <c r="F18" s="42">
        <v>0</v>
      </c>
      <c r="G18" s="41">
        <v>0</v>
      </c>
      <c r="H18" s="42">
        <v>1640.08</v>
      </c>
      <c r="I18" s="41">
        <v>62.643380000000001</v>
      </c>
    </row>
    <row r="19" spans="1:10" x14ac:dyDescent="0.3">
      <c r="A19" s="87" t="s">
        <v>38</v>
      </c>
      <c r="B19" s="42">
        <v>4069.37952</v>
      </c>
      <c r="C19" s="41">
        <v>4469.02214</v>
      </c>
      <c r="D19" s="43">
        <v>4148.9412200000006</v>
      </c>
      <c r="E19" s="41">
        <v>1902.14464</v>
      </c>
      <c r="F19" s="42">
        <v>0.10188</v>
      </c>
      <c r="G19" s="41">
        <v>0</v>
      </c>
      <c r="H19" s="42">
        <v>4149.0431000000008</v>
      </c>
      <c r="I19" s="41">
        <v>1902.14464</v>
      </c>
    </row>
    <row r="20" spans="1:10" x14ac:dyDescent="0.3">
      <c r="A20" s="87" t="s">
        <v>144</v>
      </c>
      <c r="B20" s="42">
        <v>0</v>
      </c>
      <c r="C20" s="41">
        <v>0</v>
      </c>
      <c r="D20" s="43">
        <v>883.20399999999995</v>
      </c>
      <c r="E20" s="41">
        <v>0</v>
      </c>
      <c r="F20" s="42">
        <v>0</v>
      </c>
      <c r="G20" s="41">
        <v>0</v>
      </c>
      <c r="H20" s="42">
        <v>883.20399999999995</v>
      </c>
      <c r="I20" s="41">
        <v>0</v>
      </c>
    </row>
    <row r="21" spans="1:10" x14ac:dyDescent="0.3">
      <c r="A21" s="87" t="s">
        <v>152</v>
      </c>
      <c r="B21" s="42">
        <v>0</v>
      </c>
      <c r="C21" s="41">
        <v>0</v>
      </c>
      <c r="D21" s="43">
        <v>0</v>
      </c>
      <c r="E21" s="41">
        <v>200.39617000000001</v>
      </c>
      <c r="F21" s="42">
        <v>0.95831</v>
      </c>
      <c r="G21" s="41">
        <v>48.454300000000003</v>
      </c>
      <c r="H21" s="42">
        <v>0.95831</v>
      </c>
      <c r="I21" s="41">
        <v>248.85047000000003</v>
      </c>
    </row>
    <row r="22" spans="1:10" x14ac:dyDescent="0.3">
      <c r="A22" s="88" t="s">
        <v>18</v>
      </c>
      <c r="B22" s="141">
        <v>6512.2555400000001</v>
      </c>
      <c r="C22" s="142">
        <v>5553.5351599999995</v>
      </c>
      <c r="D22" s="142">
        <v>11061.586950000001</v>
      </c>
      <c r="E22" s="142">
        <v>5900.2526199999993</v>
      </c>
      <c r="F22" s="142">
        <v>47.827109999999998</v>
      </c>
      <c r="G22" s="142">
        <v>62.899320000000003</v>
      </c>
      <c r="H22" s="142">
        <v>11109.414060000001</v>
      </c>
      <c r="I22" s="142">
        <v>5963.1519400000006</v>
      </c>
    </row>
    <row r="23" spans="1:10" x14ac:dyDescent="0.3">
      <c r="A23" s="1" t="s">
        <v>85</v>
      </c>
      <c r="B23" s="1"/>
    </row>
    <row r="24" spans="1:10" x14ac:dyDescent="0.3">
      <c r="A24" s="1" t="s">
        <v>86</v>
      </c>
      <c r="B24" s="1"/>
      <c r="C24" s="5"/>
      <c r="D24" s="5"/>
      <c r="E24" s="5"/>
      <c r="F24" s="5"/>
      <c r="G24" s="5"/>
      <c r="H24" s="5"/>
      <c r="I24" s="5"/>
    </row>
    <row r="25" spans="1:10" x14ac:dyDescent="0.3">
      <c r="C25" s="10"/>
      <c r="D25" s="10"/>
      <c r="E25" s="10"/>
      <c r="F25" s="10"/>
      <c r="G25" s="10"/>
      <c r="H25" s="10"/>
      <c r="I25" s="10"/>
      <c r="J25" s="71"/>
    </row>
    <row r="26" spans="1:10" x14ac:dyDescent="0.3">
      <c r="A26" s="201" t="s">
        <v>209</v>
      </c>
      <c r="C26" s="14"/>
      <c r="D26" s="14"/>
      <c r="E26" s="14"/>
      <c r="F26" s="14"/>
      <c r="G26" s="14"/>
      <c r="H26" s="14"/>
      <c r="I26" s="14"/>
    </row>
    <row r="27" spans="1:10" x14ac:dyDescent="0.3">
      <c r="A27" s="202" t="s">
        <v>210</v>
      </c>
    </row>
  </sheetData>
  <mergeCells count="9">
    <mergeCell ref="F6:G6"/>
    <mergeCell ref="H6:I6"/>
    <mergeCell ref="A1:I1"/>
    <mergeCell ref="A2:I2"/>
    <mergeCell ref="A5:A6"/>
    <mergeCell ref="D6:E6"/>
    <mergeCell ref="B5:C6"/>
    <mergeCell ref="D5:I5"/>
    <mergeCell ref="A3:K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DEB7F-4A55-42AC-9F82-BA942A8DFF3F}">
  <dimension ref="A1:J29"/>
  <sheetViews>
    <sheetView workbookViewId="0">
      <selection sqref="A1:XFD1048576"/>
    </sheetView>
  </sheetViews>
  <sheetFormatPr defaultRowHeight="14.4" x14ac:dyDescent="0.3"/>
  <cols>
    <col min="1" max="1" width="44.33203125" customWidth="1"/>
    <col min="2" max="3" width="10.5546875" bestFit="1" customWidth="1"/>
    <col min="4" max="4" width="7.33203125" customWidth="1"/>
    <col min="5" max="6" width="10.5546875" bestFit="1" customWidth="1"/>
    <col min="7" max="7" width="6.88671875" customWidth="1"/>
    <col min="10" max="10" width="10.5546875" bestFit="1" customWidth="1"/>
  </cols>
  <sheetData>
    <row r="1" spans="1:10" x14ac:dyDescent="0.3">
      <c r="A1" s="207" t="s">
        <v>106</v>
      </c>
      <c r="B1" s="207"/>
      <c r="C1" s="207"/>
      <c r="D1" s="207"/>
      <c r="E1" s="207"/>
    </row>
    <row r="2" spans="1:10" x14ac:dyDescent="0.3">
      <c r="A2" s="221" t="s">
        <v>116</v>
      </c>
      <c r="B2" s="221"/>
      <c r="C2" s="221"/>
      <c r="D2" s="221"/>
      <c r="E2" s="221"/>
    </row>
    <row r="3" spans="1:10" x14ac:dyDescent="0.3">
      <c r="A3" s="207" t="s">
        <v>157</v>
      </c>
      <c r="B3" s="207"/>
      <c r="C3" s="207"/>
      <c r="D3" s="207"/>
      <c r="E3" s="207"/>
    </row>
    <row r="6" spans="1:10" x14ac:dyDescent="0.3">
      <c r="A6" s="208" t="s">
        <v>154</v>
      </c>
      <c r="B6" s="208"/>
      <c r="C6" s="208"/>
      <c r="D6" s="208"/>
      <c r="E6" s="208"/>
      <c r="F6" s="208"/>
      <c r="G6" s="208"/>
    </row>
    <row r="7" spans="1:10" x14ac:dyDescent="0.3">
      <c r="A7" s="88"/>
      <c r="B7" s="208">
        <v>2024</v>
      </c>
      <c r="C7" s="208"/>
      <c r="D7" s="208"/>
      <c r="E7" s="208">
        <v>2023</v>
      </c>
      <c r="F7" s="208"/>
      <c r="G7" s="208"/>
    </row>
    <row r="8" spans="1:10" x14ac:dyDescent="0.3">
      <c r="A8" s="223" t="s">
        <v>91</v>
      </c>
      <c r="B8" s="225" t="s">
        <v>159</v>
      </c>
      <c r="C8" s="225" t="s">
        <v>93</v>
      </c>
      <c r="D8" s="222" t="s">
        <v>92</v>
      </c>
      <c r="E8" s="225" t="s">
        <v>159</v>
      </c>
      <c r="F8" s="225" t="s">
        <v>93</v>
      </c>
      <c r="G8" s="222" t="s">
        <v>92</v>
      </c>
    </row>
    <row r="9" spans="1:10" x14ac:dyDescent="0.3">
      <c r="A9" s="224"/>
      <c r="B9" s="225"/>
      <c r="C9" s="225"/>
      <c r="D9" s="222"/>
      <c r="E9" s="225"/>
      <c r="F9" s="225"/>
      <c r="G9" s="222"/>
    </row>
    <row r="10" spans="1:10" ht="15.6" x14ac:dyDescent="0.3">
      <c r="A10" s="147" t="s">
        <v>160</v>
      </c>
      <c r="B10" s="148">
        <v>5745.7030691964283</v>
      </c>
      <c r="C10" s="148">
        <v>9433.0573599999989</v>
      </c>
      <c r="D10" s="149">
        <v>35.188589717978985</v>
      </c>
      <c r="E10" s="148">
        <v>24580.515267857143</v>
      </c>
      <c r="F10" s="148">
        <v>31748.118644999999</v>
      </c>
      <c r="G10" s="149">
        <v>65.738753760693569</v>
      </c>
    </row>
    <row r="11" spans="1:10" ht="15.6" x14ac:dyDescent="0.3">
      <c r="A11" s="150" t="s">
        <v>161</v>
      </c>
      <c r="B11" s="148">
        <v>6466.916643231033</v>
      </c>
      <c r="C11" s="148">
        <v>6177.4410599999992</v>
      </c>
      <c r="D11" s="149">
        <v>23.044006907993317</v>
      </c>
      <c r="E11" s="148">
        <v>6440.9830265533292</v>
      </c>
      <c r="F11" s="148">
        <v>6126.0950199999997</v>
      </c>
      <c r="G11" s="149">
        <v>12.684904467490885</v>
      </c>
    </row>
    <row r="12" spans="1:10" ht="15.6" x14ac:dyDescent="0.3">
      <c r="A12" s="150" t="s">
        <v>162</v>
      </c>
      <c r="B12" s="148">
        <v>59.734000000000002</v>
      </c>
      <c r="C12" s="148">
        <v>1093.3488200000002</v>
      </c>
      <c r="D12" s="149"/>
      <c r="E12" s="148">
        <v>23.148509999999998</v>
      </c>
      <c r="F12" s="148">
        <v>86.229969999999994</v>
      </c>
      <c r="G12" s="149"/>
    </row>
    <row r="13" spans="1:10" x14ac:dyDescent="0.3">
      <c r="A13" s="151" t="s">
        <v>163</v>
      </c>
      <c r="B13" s="135">
        <v>0</v>
      </c>
      <c r="C13" s="135">
        <v>0</v>
      </c>
      <c r="D13" s="199">
        <v>0</v>
      </c>
      <c r="E13" s="135">
        <v>0</v>
      </c>
      <c r="F13" s="135">
        <v>0</v>
      </c>
      <c r="G13" s="199">
        <v>0</v>
      </c>
      <c r="J13" s="70"/>
    </row>
    <row r="14" spans="1:10" x14ac:dyDescent="0.3">
      <c r="A14" s="151" t="s">
        <v>164</v>
      </c>
      <c r="B14" s="135">
        <v>0</v>
      </c>
      <c r="C14" s="135">
        <v>0</v>
      </c>
      <c r="D14" s="199">
        <v>0</v>
      </c>
      <c r="E14" s="135">
        <v>0</v>
      </c>
      <c r="F14" s="135">
        <v>0</v>
      </c>
      <c r="G14" s="199">
        <v>0</v>
      </c>
      <c r="J14" s="70"/>
    </row>
    <row r="15" spans="1:10" x14ac:dyDescent="0.3">
      <c r="A15" s="151" t="s">
        <v>165</v>
      </c>
      <c r="B15" s="135">
        <v>17.96</v>
      </c>
      <c r="C15" s="135">
        <v>516.31859999999995</v>
      </c>
      <c r="D15" s="199">
        <v>1.9260482244286181</v>
      </c>
      <c r="E15" s="135">
        <v>0</v>
      </c>
      <c r="F15" s="135">
        <v>0</v>
      </c>
      <c r="G15" s="199">
        <v>0</v>
      </c>
      <c r="J15" s="70"/>
    </row>
    <row r="16" spans="1:10" x14ac:dyDescent="0.3">
      <c r="A16" s="151" t="s">
        <v>166</v>
      </c>
      <c r="B16" s="135">
        <v>3.1240000000000001</v>
      </c>
      <c r="C16" s="135">
        <v>41.963999999999999</v>
      </c>
      <c r="D16" s="199">
        <v>0.1565403370901659</v>
      </c>
      <c r="E16" s="135">
        <v>0</v>
      </c>
      <c r="F16" s="135">
        <v>0</v>
      </c>
      <c r="G16" s="199">
        <v>0</v>
      </c>
    </row>
    <row r="17" spans="1:10" x14ac:dyDescent="0.3">
      <c r="A17" s="151" t="s">
        <v>167</v>
      </c>
      <c r="B17" s="135">
        <v>0</v>
      </c>
      <c r="C17" s="135">
        <v>0</v>
      </c>
      <c r="D17" s="199">
        <v>0</v>
      </c>
      <c r="E17" s="135">
        <v>23.148509999999998</v>
      </c>
      <c r="F17" s="135">
        <v>86.229969999999994</v>
      </c>
      <c r="G17" s="199">
        <v>0.17855076163748518</v>
      </c>
      <c r="J17" s="70"/>
    </row>
    <row r="18" spans="1:10" x14ac:dyDescent="0.3">
      <c r="A18" s="151" t="s">
        <v>168</v>
      </c>
      <c r="B18" s="135">
        <v>38.65</v>
      </c>
      <c r="C18" s="135">
        <v>535.06621999999993</v>
      </c>
      <c r="D18" s="199">
        <v>1.9959833772843594</v>
      </c>
      <c r="E18" s="135">
        <v>0</v>
      </c>
      <c r="F18" s="135">
        <v>0</v>
      </c>
      <c r="G18" s="199">
        <v>0</v>
      </c>
    </row>
    <row r="19" spans="1:10" ht="15.6" x14ac:dyDescent="0.3">
      <c r="A19" s="152" t="s">
        <v>169</v>
      </c>
      <c r="B19" s="148">
        <v>50.82</v>
      </c>
      <c r="C19" s="148">
        <v>3546.9960599999999</v>
      </c>
      <c r="D19" s="149"/>
      <c r="E19" s="148">
        <v>42.515000000000001</v>
      </c>
      <c r="F19" s="148">
        <v>1622.37853</v>
      </c>
      <c r="G19" s="149"/>
      <c r="J19" s="70"/>
    </row>
    <row r="20" spans="1:10" x14ac:dyDescent="0.3">
      <c r="A20" s="151" t="s">
        <v>170</v>
      </c>
      <c r="B20" s="135">
        <v>50.82</v>
      </c>
      <c r="C20" s="135">
        <v>3546.9960599999999</v>
      </c>
      <c r="D20" s="199">
        <v>13.231530809500768</v>
      </c>
      <c r="E20" s="135">
        <v>34.484999999999999</v>
      </c>
      <c r="F20" s="135">
        <v>1224.93533</v>
      </c>
      <c r="G20" s="199">
        <v>2.5363935082914244</v>
      </c>
    </row>
    <row r="21" spans="1:10" x14ac:dyDescent="0.3">
      <c r="A21" s="151" t="s">
        <v>171</v>
      </c>
      <c r="B21" s="135">
        <v>0</v>
      </c>
      <c r="C21" s="135">
        <v>0</v>
      </c>
      <c r="D21" s="199">
        <v>0</v>
      </c>
      <c r="E21" s="135">
        <v>8.0299999999999994</v>
      </c>
      <c r="F21" s="135">
        <v>397.44319999999999</v>
      </c>
      <c r="G21" s="199">
        <v>0.82295965158794959</v>
      </c>
    </row>
    <row r="22" spans="1:10" ht="15.6" x14ac:dyDescent="0.3">
      <c r="A22" s="152" t="s">
        <v>172</v>
      </c>
      <c r="B22" s="148">
        <v>3805.03</v>
      </c>
      <c r="C22" s="148">
        <v>1100.85015</v>
      </c>
      <c r="D22" s="149">
        <v>4.1065545126003169</v>
      </c>
      <c r="E22" s="148">
        <v>5216.4549999999999</v>
      </c>
      <c r="F22" s="148">
        <v>2021.92048</v>
      </c>
      <c r="G22" s="149">
        <v>4.1866585558875835</v>
      </c>
    </row>
    <row r="23" spans="1:10" ht="15.6" x14ac:dyDescent="0.3">
      <c r="A23" s="153" t="s">
        <v>173</v>
      </c>
      <c r="B23" s="154">
        <v>3226.5013939999999</v>
      </c>
      <c r="C23" s="155">
        <v>5455.4546500000006</v>
      </c>
      <c r="D23" s="149">
        <v>20.350746113123467</v>
      </c>
      <c r="E23" s="155">
        <v>3981.566918</v>
      </c>
      <c r="F23" s="155">
        <v>6689.6298959999995</v>
      </c>
      <c r="G23" s="149">
        <v>13.851779294411104</v>
      </c>
    </row>
    <row r="24" spans="1:10" ht="15.6" x14ac:dyDescent="0.3">
      <c r="A24" s="156" t="s">
        <v>174</v>
      </c>
      <c r="B24" s="40"/>
      <c r="C24" s="157">
        <v>26807.148099999999</v>
      </c>
      <c r="D24" s="158">
        <v>100</v>
      </c>
      <c r="E24" s="159"/>
      <c r="F24" s="157">
        <v>48294.372540999997</v>
      </c>
      <c r="G24" s="158">
        <v>100</v>
      </c>
    </row>
    <row r="25" spans="1:10" x14ac:dyDescent="0.3">
      <c r="A25" s="89"/>
      <c r="B25" s="160"/>
      <c r="C25" s="161"/>
      <c r="D25" s="162"/>
      <c r="E25" s="160"/>
      <c r="F25" s="161"/>
      <c r="G25" s="162"/>
    </row>
    <row r="26" spans="1:10" ht="15.6" x14ac:dyDescent="0.3">
      <c r="A26" s="196" t="s">
        <v>203</v>
      </c>
      <c r="B26" s="194"/>
      <c r="C26" s="197">
        <v>8095.713810000002</v>
      </c>
      <c r="D26" s="175"/>
      <c r="E26" s="194"/>
      <c r="F26" s="197">
        <v>7705.5304580000038</v>
      </c>
      <c r="G26" s="175"/>
    </row>
    <row r="27" spans="1:10" ht="15.6" x14ac:dyDescent="0.3">
      <c r="A27" s="163" t="s">
        <v>175</v>
      </c>
      <c r="B27" s="164"/>
      <c r="C27" s="134">
        <v>34902.86191</v>
      </c>
      <c r="D27" s="165"/>
      <c r="E27" s="166"/>
      <c r="F27" s="134">
        <v>55999.902998999998</v>
      </c>
      <c r="G27" s="165"/>
    </row>
    <row r="28" spans="1:10" x14ac:dyDescent="0.3">
      <c r="A28" s="200" t="s">
        <v>204</v>
      </c>
    </row>
    <row r="29" spans="1:10" x14ac:dyDescent="0.3">
      <c r="A29" s="200" t="s">
        <v>207</v>
      </c>
    </row>
  </sheetData>
  <mergeCells count="13">
    <mergeCell ref="G8:G9"/>
    <mergeCell ref="A8:A9"/>
    <mergeCell ref="B8:B9"/>
    <mergeCell ref="C8:C9"/>
    <mergeCell ref="D8:D9"/>
    <mergeCell ref="E8:E9"/>
    <mergeCell ref="F8:F9"/>
    <mergeCell ref="A1:E1"/>
    <mergeCell ref="A2:E2"/>
    <mergeCell ref="A3:E3"/>
    <mergeCell ref="A6:G6"/>
    <mergeCell ref="B7:D7"/>
    <mergeCell ref="E7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3B8EB-070B-4302-A8EE-33BCD98F79A0}">
  <dimension ref="A1:H28"/>
  <sheetViews>
    <sheetView workbookViewId="0">
      <selection sqref="A1:XFD1048576"/>
    </sheetView>
  </sheetViews>
  <sheetFormatPr defaultRowHeight="14.4" x14ac:dyDescent="0.3"/>
  <cols>
    <col min="1" max="1" width="36.33203125" customWidth="1"/>
    <col min="2" max="2" width="10.5546875" bestFit="1" customWidth="1"/>
    <col min="3" max="3" width="15.33203125" bestFit="1" customWidth="1"/>
    <col min="4" max="4" width="8" bestFit="1" customWidth="1"/>
    <col min="5" max="5" width="10.5546875" bestFit="1" customWidth="1"/>
    <col min="6" max="6" width="12.33203125" bestFit="1" customWidth="1"/>
  </cols>
  <sheetData>
    <row r="1" spans="1:7" x14ac:dyDescent="0.3">
      <c r="B1" s="207" t="s">
        <v>106</v>
      </c>
      <c r="C1" s="207"/>
      <c r="D1" s="207"/>
      <c r="E1" s="78"/>
      <c r="F1" s="78"/>
    </row>
    <row r="2" spans="1:7" ht="15" customHeight="1" x14ac:dyDescent="0.3">
      <c r="A2" s="221" t="s">
        <v>116</v>
      </c>
      <c r="B2" s="221"/>
      <c r="C2" s="221"/>
      <c r="D2" s="221"/>
      <c r="E2" s="221"/>
      <c r="F2" s="221"/>
      <c r="G2" s="221"/>
    </row>
    <row r="3" spans="1:7" x14ac:dyDescent="0.3">
      <c r="A3" s="207" t="s">
        <v>211</v>
      </c>
      <c r="B3" s="207"/>
      <c r="C3" s="207"/>
      <c r="D3" s="207"/>
      <c r="E3" s="207"/>
      <c r="F3" s="207"/>
    </row>
    <row r="5" spans="1:7" x14ac:dyDescent="0.3">
      <c r="A5" s="213" t="s">
        <v>155</v>
      </c>
      <c r="B5" s="219"/>
      <c r="C5" s="219"/>
      <c r="D5" s="219"/>
      <c r="E5" s="219"/>
      <c r="F5" s="219"/>
      <c r="G5" s="214"/>
    </row>
    <row r="6" spans="1:7" x14ac:dyDescent="0.3">
      <c r="A6" s="166"/>
      <c r="B6" s="213">
        <v>2024</v>
      </c>
      <c r="C6" s="219"/>
      <c r="D6" s="214"/>
      <c r="E6" s="213">
        <v>2023</v>
      </c>
      <c r="F6" s="219"/>
      <c r="G6" s="214"/>
    </row>
    <row r="7" spans="1:7" x14ac:dyDescent="0.3">
      <c r="A7" s="223" t="s">
        <v>91</v>
      </c>
      <c r="B7" s="225" t="s">
        <v>159</v>
      </c>
      <c r="C7" s="225" t="s">
        <v>93</v>
      </c>
      <c r="D7" s="222" t="s">
        <v>92</v>
      </c>
      <c r="E7" s="225" t="s">
        <v>159</v>
      </c>
      <c r="F7" s="225" t="s">
        <v>93</v>
      </c>
      <c r="G7" s="222" t="s">
        <v>92</v>
      </c>
    </row>
    <row r="8" spans="1:7" x14ac:dyDescent="0.3">
      <c r="A8" s="224"/>
      <c r="B8" s="225"/>
      <c r="C8" s="225"/>
      <c r="D8" s="222"/>
      <c r="E8" s="225"/>
      <c r="F8" s="225"/>
      <c r="G8" s="222"/>
    </row>
    <row r="9" spans="1:7" ht="15.6" x14ac:dyDescent="0.3">
      <c r="A9" s="147" t="s">
        <v>160</v>
      </c>
      <c r="B9" s="148">
        <v>48118.014011607149</v>
      </c>
      <c r="C9" s="148">
        <v>64093.971570000002</v>
      </c>
      <c r="D9" s="67">
        <v>42.066898471247526</v>
      </c>
      <c r="E9" s="167">
        <v>59868.012611607141</v>
      </c>
      <c r="F9" s="168">
        <v>75811.209514999995</v>
      </c>
      <c r="G9" s="149">
        <v>44.75486343841763</v>
      </c>
    </row>
    <row r="10" spans="1:7" ht="15.6" x14ac:dyDescent="0.3">
      <c r="A10" s="150" t="s">
        <v>161</v>
      </c>
      <c r="B10" s="148">
        <v>44560.345714907788</v>
      </c>
      <c r="C10" s="148">
        <v>42271.172060000004</v>
      </c>
      <c r="D10" s="67">
        <v>27.74390570206095</v>
      </c>
      <c r="E10" s="169">
        <v>26335.459172102223</v>
      </c>
      <c r="F10" s="170">
        <v>24899.131140000001</v>
      </c>
      <c r="G10" s="149">
        <v>14.699108760235061</v>
      </c>
    </row>
    <row r="11" spans="1:7" ht="15.6" x14ac:dyDescent="0.3">
      <c r="A11" s="150" t="s">
        <v>162</v>
      </c>
      <c r="B11" s="148">
        <v>790.84673699999996</v>
      </c>
      <c r="C11" s="148">
        <v>12422.549536</v>
      </c>
      <c r="D11" s="67"/>
      <c r="E11" s="169">
        <v>993.61487999999997</v>
      </c>
      <c r="F11" s="170">
        <v>16811.883618</v>
      </c>
      <c r="G11" s="149"/>
    </row>
    <row r="12" spans="1:7" x14ac:dyDescent="0.3">
      <c r="A12" s="151" t="s">
        <v>163</v>
      </c>
      <c r="B12" s="135">
        <v>0</v>
      </c>
      <c r="C12" s="135">
        <v>0</v>
      </c>
      <c r="D12" s="198">
        <v>0</v>
      </c>
      <c r="E12" s="130">
        <v>0.62</v>
      </c>
      <c r="F12" s="132">
        <v>7.5051000000000005</v>
      </c>
      <c r="G12" s="199">
        <v>4.4306076600084988E-3</v>
      </c>
    </row>
    <row r="13" spans="1:7" x14ac:dyDescent="0.3">
      <c r="A13" s="151" t="s">
        <v>164</v>
      </c>
      <c r="B13" s="135">
        <v>0.72</v>
      </c>
      <c r="C13" s="135">
        <v>29.052</v>
      </c>
      <c r="D13" s="198">
        <v>1.9067745443921209E-2</v>
      </c>
      <c r="E13" s="130">
        <v>0</v>
      </c>
      <c r="F13" s="132">
        <v>0</v>
      </c>
      <c r="G13" s="199">
        <v>0</v>
      </c>
    </row>
    <row r="14" spans="1:7" x14ac:dyDescent="0.3">
      <c r="A14" s="151" t="s">
        <v>165</v>
      </c>
      <c r="B14" s="135">
        <v>133.012967</v>
      </c>
      <c r="C14" s="135">
        <v>4296.3748569999998</v>
      </c>
      <c r="D14" s="198">
        <v>2.8198465546241014</v>
      </c>
      <c r="E14" s="130">
        <v>157.81468900000002</v>
      </c>
      <c r="F14" s="132">
        <v>5763.5557419999996</v>
      </c>
      <c r="G14" s="199">
        <v>3.4024935336492734</v>
      </c>
    </row>
    <row r="15" spans="1:7" x14ac:dyDescent="0.3">
      <c r="A15" s="151" t="s">
        <v>166</v>
      </c>
      <c r="B15" s="135">
        <v>71.141770000000008</v>
      </c>
      <c r="C15" s="135">
        <v>1118.0470640000001</v>
      </c>
      <c r="D15" s="198">
        <v>0.73380961072130968</v>
      </c>
      <c r="E15" s="130">
        <v>108.32950100000001</v>
      </c>
      <c r="F15" s="132">
        <v>2627.8088760000001</v>
      </c>
      <c r="G15" s="199">
        <v>1.5513171223626498</v>
      </c>
    </row>
    <row r="16" spans="1:7" x14ac:dyDescent="0.3">
      <c r="A16" s="151" t="s">
        <v>167</v>
      </c>
      <c r="B16" s="135">
        <v>110.47199999999999</v>
      </c>
      <c r="C16" s="135">
        <v>470.36842999999999</v>
      </c>
      <c r="D16" s="198">
        <v>0.30871766102495091</v>
      </c>
      <c r="E16" s="130">
        <v>263.60068999999999</v>
      </c>
      <c r="F16" s="132">
        <v>1445.4061399999998</v>
      </c>
      <c r="G16" s="199">
        <v>0.85329009816089274</v>
      </c>
    </row>
    <row r="17" spans="1:8" x14ac:dyDescent="0.3">
      <c r="A17" s="151" t="s">
        <v>168</v>
      </c>
      <c r="B17" s="135">
        <v>475.5</v>
      </c>
      <c r="C17" s="135">
        <v>6508.7071849999993</v>
      </c>
      <c r="D17" s="198">
        <v>4.2718701560168313</v>
      </c>
      <c r="E17" s="130">
        <v>463.25</v>
      </c>
      <c r="F17" s="132">
        <v>6967.6077599999999</v>
      </c>
      <c r="G17" s="199">
        <v>4.1133011303501155</v>
      </c>
    </row>
    <row r="18" spans="1:8" ht="15.6" x14ac:dyDescent="0.3">
      <c r="A18" s="152" t="s">
        <v>176</v>
      </c>
      <c r="B18" s="148">
        <v>164.89</v>
      </c>
      <c r="C18" s="148">
        <v>9444.27016</v>
      </c>
      <c r="D18" s="189"/>
      <c r="E18" s="148">
        <v>340.61500000000001</v>
      </c>
      <c r="F18" s="170">
        <v>13099.937269999999</v>
      </c>
      <c r="G18" s="149"/>
    </row>
    <row r="19" spans="1:8" x14ac:dyDescent="0.3">
      <c r="A19" s="151" t="s">
        <v>170</v>
      </c>
      <c r="B19" s="148">
        <v>130.57</v>
      </c>
      <c r="C19" s="148">
        <v>8163.7122800000006</v>
      </c>
      <c r="D19" s="198">
        <v>5.3581022866740202</v>
      </c>
      <c r="E19" s="169">
        <v>307.01</v>
      </c>
      <c r="F19" s="170">
        <v>11402.633109999999</v>
      </c>
      <c r="G19" s="199">
        <v>6.7315017256842049</v>
      </c>
    </row>
    <row r="20" spans="1:8" x14ac:dyDescent="0.3">
      <c r="A20" s="151" t="s">
        <v>171</v>
      </c>
      <c r="B20" s="148">
        <v>34.32</v>
      </c>
      <c r="C20" s="148">
        <v>1280.5578799999998</v>
      </c>
      <c r="D20" s="198">
        <v>0.8404705934891713</v>
      </c>
      <c r="E20" s="169">
        <v>33.604999999999997</v>
      </c>
      <c r="F20" s="170">
        <v>1697.3041599999999</v>
      </c>
      <c r="G20" s="199">
        <v>1.0019971502925065</v>
      </c>
    </row>
    <row r="21" spans="1:8" ht="15.6" x14ac:dyDescent="0.3">
      <c r="A21" s="152" t="s">
        <v>172</v>
      </c>
      <c r="B21" s="148">
        <v>27315.804</v>
      </c>
      <c r="C21" s="148">
        <v>8300.7152499999993</v>
      </c>
      <c r="D21" s="67">
        <v>5.4480216642391159</v>
      </c>
      <c r="E21" s="169">
        <v>64171.27</v>
      </c>
      <c r="F21" s="170">
        <v>24998.436610000001</v>
      </c>
      <c r="G21" s="149">
        <v>14.757733372307216</v>
      </c>
    </row>
    <row r="22" spans="1:8" ht="15.6" x14ac:dyDescent="0.3">
      <c r="A22" s="153" t="s">
        <v>173</v>
      </c>
      <c r="B22" s="154">
        <v>9376.8115629999993</v>
      </c>
      <c r="C22" s="155">
        <v>15829.33027</v>
      </c>
      <c r="D22" s="67">
        <v>10.389289554458097</v>
      </c>
      <c r="E22" s="154">
        <v>9258.2138269999996</v>
      </c>
      <c r="F22" s="170">
        <v>13771.516335999999</v>
      </c>
      <c r="G22" s="171">
        <v>8.1299630608804367</v>
      </c>
    </row>
    <row r="23" spans="1:8" ht="15.6" x14ac:dyDescent="0.3">
      <c r="A23" s="156" t="s">
        <v>174</v>
      </c>
      <c r="B23" s="40"/>
      <c r="C23" s="157">
        <v>152362.00884600001</v>
      </c>
      <c r="D23" s="172">
        <v>100.00000000000001</v>
      </c>
      <c r="E23" s="173"/>
      <c r="F23" s="174">
        <v>169392.114489</v>
      </c>
      <c r="G23" s="149">
        <v>100</v>
      </c>
      <c r="H23" s="78"/>
    </row>
    <row r="24" spans="1:8" x14ac:dyDescent="0.3">
      <c r="A24" s="89"/>
      <c r="B24" s="160"/>
      <c r="C24" s="161"/>
      <c r="D24" s="161"/>
      <c r="E24" s="160"/>
      <c r="F24" s="195"/>
      <c r="G24" s="162"/>
    </row>
    <row r="25" spans="1:8" ht="15.6" x14ac:dyDescent="0.3">
      <c r="A25" s="196" t="s">
        <v>203</v>
      </c>
      <c r="B25" s="194"/>
      <c r="C25" s="197">
        <v>48142.263349999979</v>
      </c>
      <c r="D25" s="195"/>
      <c r="E25" s="194"/>
      <c r="F25" s="197">
        <v>41110.728172000003</v>
      </c>
      <c r="G25" s="175"/>
    </row>
    <row r="26" spans="1:8" ht="15.6" x14ac:dyDescent="0.3">
      <c r="A26" s="163" t="s">
        <v>175</v>
      </c>
      <c r="B26" s="164"/>
      <c r="C26" s="134">
        <v>200504.27219600001</v>
      </c>
      <c r="D26" s="134"/>
      <c r="E26" s="166"/>
      <c r="F26" s="134">
        <v>210502.842661</v>
      </c>
      <c r="G26" s="165"/>
    </row>
    <row r="27" spans="1:8" x14ac:dyDescent="0.3">
      <c r="A27" s="200" t="s">
        <v>205</v>
      </c>
    </row>
    <row r="28" spans="1:8" x14ac:dyDescent="0.3">
      <c r="A28" s="200" t="s">
        <v>206</v>
      </c>
    </row>
  </sheetData>
  <mergeCells count="13">
    <mergeCell ref="G7:G8"/>
    <mergeCell ref="A7:A8"/>
    <mergeCell ref="B7:B8"/>
    <mergeCell ref="C7:C8"/>
    <mergeCell ref="D7:D8"/>
    <mergeCell ref="E7:E8"/>
    <mergeCell ref="F7:F8"/>
    <mergeCell ref="B1:D1"/>
    <mergeCell ref="A2:G2"/>
    <mergeCell ref="A3:F3"/>
    <mergeCell ref="A5:G5"/>
    <mergeCell ref="B6:D6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88845-9AD4-4992-89A8-439707E98C5C}">
  <dimension ref="A1:F33"/>
  <sheetViews>
    <sheetView workbookViewId="0">
      <selection sqref="A1:XFD1048576"/>
    </sheetView>
  </sheetViews>
  <sheetFormatPr defaultRowHeight="14.4" x14ac:dyDescent="0.3"/>
  <cols>
    <col min="1" max="1" width="44.6640625" customWidth="1"/>
    <col min="2" max="2" width="10.44140625" bestFit="1" customWidth="1"/>
    <col min="3" max="3" width="10.5546875" bestFit="1" customWidth="1"/>
    <col min="4" max="4" width="10.44140625" bestFit="1" customWidth="1"/>
    <col min="5" max="5" width="10.5546875" bestFit="1" customWidth="1"/>
  </cols>
  <sheetData>
    <row r="1" spans="1:5" x14ac:dyDescent="0.3">
      <c r="A1" s="207" t="s">
        <v>146</v>
      </c>
      <c r="B1" s="207"/>
      <c r="C1" s="207"/>
      <c r="D1" s="207"/>
      <c r="E1" s="207"/>
    </row>
    <row r="2" spans="1:5" x14ac:dyDescent="0.3">
      <c r="A2" s="207" t="s">
        <v>127</v>
      </c>
      <c r="B2" s="207"/>
      <c r="C2" s="207"/>
      <c r="D2" s="207"/>
      <c r="E2" s="207"/>
    </row>
    <row r="3" spans="1:5" x14ac:dyDescent="0.3">
      <c r="A3" s="207" t="s">
        <v>157</v>
      </c>
      <c r="B3" s="207"/>
      <c r="C3" s="207"/>
      <c r="D3" s="207"/>
      <c r="E3" s="207"/>
    </row>
    <row r="5" spans="1:5" x14ac:dyDescent="0.3">
      <c r="A5" s="213" t="s">
        <v>154</v>
      </c>
      <c r="B5" s="219"/>
      <c r="C5" s="219"/>
      <c r="D5" s="219"/>
      <c r="E5" s="214"/>
    </row>
    <row r="6" spans="1:5" x14ac:dyDescent="0.3">
      <c r="A6" s="176"/>
      <c r="B6" s="213">
        <v>2024</v>
      </c>
      <c r="C6" s="214"/>
      <c r="D6" s="213">
        <v>2023</v>
      </c>
      <c r="E6" s="214"/>
    </row>
    <row r="7" spans="1:5" x14ac:dyDescent="0.3">
      <c r="A7" s="226" t="s">
        <v>91</v>
      </c>
      <c r="B7" s="225" t="s">
        <v>159</v>
      </c>
      <c r="C7" s="228" t="s">
        <v>93</v>
      </c>
      <c r="D7" s="225" t="s">
        <v>159</v>
      </c>
      <c r="E7" s="228" t="s">
        <v>93</v>
      </c>
    </row>
    <row r="8" spans="1:5" x14ac:dyDescent="0.3">
      <c r="A8" s="227"/>
      <c r="B8" s="225"/>
      <c r="C8" s="228"/>
      <c r="D8" s="225"/>
      <c r="E8" s="228"/>
    </row>
    <row r="9" spans="1:5" ht="15.6" x14ac:dyDescent="0.3">
      <c r="A9" s="177" t="s">
        <v>177</v>
      </c>
      <c r="B9" s="148">
        <v>227.90479000000002</v>
      </c>
      <c r="C9" s="148">
        <v>802.03243000000009</v>
      </c>
      <c r="D9" s="167">
        <v>264.86932000000002</v>
      </c>
      <c r="E9" s="178">
        <v>913.2966899999999</v>
      </c>
    </row>
    <row r="10" spans="1:5" ht="15.6" x14ac:dyDescent="0.3">
      <c r="A10" s="179" t="s">
        <v>178</v>
      </c>
      <c r="B10" s="148">
        <v>179</v>
      </c>
      <c r="C10" s="148">
        <v>342.03685999999999</v>
      </c>
      <c r="D10" s="169">
        <v>455.7</v>
      </c>
      <c r="E10" s="180">
        <v>739.57202000000007</v>
      </c>
    </row>
    <row r="11" spans="1:5" ht="15.6" x14ac:dyDescent="0.3">
      <c r="A11" s="179" t="s">
        <v>179</v>
      </c>
      <c r="B11" s="148">
        <v>596.90700000000004</v>
      </c>
      <c r="C11" s="148">
        <v>348.36743000000001</v>
      </c>
      <c r="D11" s="169">
        <v>624.21400000000006</v>
      </c>
      <c r="E11" s="180">
        <v>385.97598999999997</v>
      </c>
    </row>
    <row r="12" spans="1:5" ht="15.6" x14ac:dyDescent="0.3">
      <c r="A12" s="181" t="s">
        <v>180</v>
      </c>
      <c r="B12" s="148">
        <v>42.884</v>
      </c>
      <c r="C12" s="148">
        <v>487.54429999999996</v>
      </c>
      <c r="D12" s="169">
        <v>51.505000000000003</v>
      </c>
      <c r="E12" s="180">
        <v>562.60156000000006</v>
      </c>
    </row>
    <row r="13" spans="1:5" ht="15.6" x14ac:dyDescent="0.3">
      <c r="A13" s="181" t="s">
        <v>181</v>
      </c>
      <c r="B13" s="148">
        <v>1.124474</v>
      </c>
      <c r="C13" s="148">
        <v>21.2743</v>
      </c>
      <c r="D13" s="169">
        <v>8.7200000000000006</v>
      </c>
      <c r="E13" s="180">
        <v>326.85859999999997</v>
      </c>
    </row>
    <row r="14" spans="1:5" ht="15.6" x14ac:dyDescent="0.3">
      <c r="A14" s="181" t="s">
        <v>182</v>
      </c>
      <c r="B14" s="148">
        <v>278.8</v>
      </c>
      <c r="C14" s="148">
        <v>363.43984</v>
      </c>
      <c r="D14" s="169">
        <v>217.4</v>
      </c>
      <c r="E14" s="180">
        <v>273.41345000000001</v>
      </c>
    </row>
    <row r="15" spans="1:5" ht="15.6" x14ac:dyDescent="0.3">
      <c r="A15" s="182" t="s">
        <v>183</v>
      </c>
      <c r="B15" s="148">
        <v>3.238</v>
      </c>
      <c r="C15" s="148">
        <v>25.03668</v>
      </c>
      <c r="D15" s="169">
        <v>3.931</v>
      </c>
      <c r="E15" s="180">
        <v>32.406080000000003</v>
      </c>
    </row>
    <row r="16" spans="1:5" x14ac:dyDescent="0.3">
      <c r="A16" s="183" t="s">
        <v>184</v>
      </c>
      <c r="B16" s="135">
        <v>1.3965000000000001</v>
      </c>
      <c r="C16" s="135">
        <v>9.693340000000001</v>
      </c>
      <c r="D16" s="130">
        <v>2.5224499999999996</v>
      </c>
      <c r="E16" s="131">
        <v>18.496119999999998</v>
      </c>
    </row>
    <row r="17" spans="1:6" x14ac:dyDescent="0.3">
      <c r="A17" s="183" t="s">
        <v>185</v>
      </c>
      <c r="B17" s="135">
        <v>1.8414999999999999</v>
      </c>
      <c r="C17" s="135">
        <v>15.34334</v>
      </c>
      <c r="D17" s="130">
        <v>1.40855</v>
      </c>
      <c r="E17" s="131">
        <v>13.90996</v>
      </c>
    </row>
    <row r="18" spans="1:6" ht="15.6" x14ac:dyDescent="0.3">
      <c r="A18" s="184" t="s">
        <v>186</v>
      </c>
      <c r="B18" s="148"/>
      <c r="C18" s="148">
        <v>1351.9996999999998</v>
      </c>
      <c r="D18" s="169"/>
      <c r="E18" s="180">
        <v>664.07581999999991</v>
      </c>
    </row>
    <row r="19" spans="1:6" x14ac:dyDescent="0.3">
      <c r="A19" s="183" t="s">
        <v>187</v>
      </c>
      <c r="B19" s="135">
        <v>5.4789469999999998</v>
      </c>
      <c r="C19" s="135">
        <v>85.032570000000007</v>
      </c>
      <c r="D19" s="130">
        <v>0.19</v>
      </c>
      <c r="E19" s="131">
        <v>2.8307600000000002</v>
      </c>
    </row>
    <row r="20" spans="1:6" x14ac:dyDescent="0.3">
      <c r="A20" s="183" t="s">
        <v>188</v>
      </c>
      <c r="B20" s="135">
        <v>1.1210530000000001</v>
      </c>
      <c r="C20" s="135">
        <v>19.188939999999999</v>
      </c>
      <c r="D20" s="130">
        <v>0.51700000000000002</v>
      </c>
      <c r="E20" s="131">
        <v>8.5729199999999999</v>
      </c>
    </row>
    <row r="21" spans="1:6" x14ac:dyDescent="0.3">
      <c r="A21" s="183" t="s">
        <v>189</v>
      </c>
      <c r="B21" s="135">
        <v>229.28048000000001</v>
      </c>
      <c r="C21" s="135">
        <v>98.615399999999994</v>
      </c>
      <c r="D21" s="130">
        <v>0</v>
      </c>
      <c r="E21" s="131">
        <v>0</v>
      </c>
    </row>
    <row r="22" spans="1:6" x14ac:dyDescent="0.3">
      <c r="A22" s="151" t="s">
        <v>190</v>
      </c>
      <c r="B22" s="135">
        <v>129.16</v>
      </c>
      <c r="C22" s="135">
        <v>1149.1627900000001</v>
      </c>
      <c r="D22" s="130">
        <v>47.18</v>
      </c>
      <c r="E22" s="135">
        <v>652.67214000000001</v>
      </c>
      <c r="F22" s="133"/>
    </row>
    <row r="23" spans="1:6" x14ac:dyDescent="0.3">
      <c r="A23" s="183" t="s">
        <v>191</v>
      </c>
      <c r="B23" s="135">
        <v>0</v>
      </c>
      <c r="C23" s="135">
        <v>0</v>
      </c>
      <c r="D23" s="130">
        <v>0</v>
      </c>
      <c r="E23" s="131">
        <v>0</v>
      </c>
    </row>
    <row r="24" spans="1:6" x14ac:dyDescent="0.3">
      <c r="A24" s="183" t="s">
        <v>192</v>
      </c>
      <c r="B24" s="130">
        <v>0</v>
      </c>
      <c r="C24" s="132">
        <v>0</v>
      </c>
      <c r="D24" s="130">
        <v>0</v>
      </c>
      <c r="E24" s="131">
        <v>0</v>
      </c>
    </row>
    <row r="25" spans="1:6" ht="15.6" x14ac:dyDescent="0.3">
      <c r="A25" s="185" t="s">
        <v>197</v>
      </c>
      <c r="B25" s="148">
        <v>589.47352000000001</v>
      </c>
      <c r="C25" s="148">
        <v>621.81618999999989</v>
      </c>
      <c r="D25" s="169">
        <v>399.62200000000001</v>
      </c>
      <c r="E25" s="180">
        <v>410.6823</v>
      </c>
    </row>
    <row r="26" spans="1:6" ht="15.6" x14ac:dyDescent="0.3">
      <c r="A26" s="185" t="s">
        <v>193</v>
      </c>
      <c r="B26" s="148">
        <v>347.13299999999998</v>
      </c>
      <c r="C26" s="148">
        <v>978.05957999999998</v>
      </c>
      <c r="D26" s="169">
        <v>187.977</v>
      </c>
      <c r="E26" s="180">
        <v>485.311643</v>
      </c>
    </row>
    <row r="27" spans="1:6" ht="15.6" x14ac:dyDescent="0.3">
      <c r="A27" s="185" t="s">
        <v>194</v>
      </c>
      <c r="B27" s="148">
        <v>274.13223999999997</v>
      </c>
      <c r="C27" s="148">
        <v>837.12754000000007</v>
      </c>
      <c r="D27" s="169">
        <v>383.55547999999999</v>
      </c>
      <c r="E27" s="180">
        <v>844.42827999999997</v>
      </c>
    </row>
    <row r="28" spans="1:6" ht="15.6" x14ac:dyDescent="0.3">
      <c r="A28" s="185" t="s">
        <v>195</v>
      </c>
      <c r="B28" s="148">
        <v>101.81100000000001</v>
      </c>
      <c r="C28" s="148">
        <v>253.52351000000002</v>
      </c>
      <c r="D28" s="169">
        <v>132.24</v>
      </c>
      <c r="E28" s="180">
        <v>334.87483000000003</v>
      </c>
    </row>
    <row r="29" spans="1:6" ht="15.6" x14ac:dyDescent="0.3">
      <c r="A29" s="185" t="s">
        <v>196</v>
      </c>
      <c r="B29" s="148"/>
      <c r="C29" s="148">
        <v>1663.4554500000013</v>
      </c>
      <c r="D29" s="169"/>
      <c r="E29" s="186">
        <v>1732.0331950000036</v>
      </c>
    </row>
    <row r="30" spans="1:6" ht="15.6" x14ac:dyDescent="0.3">
      <c r="A30" s="203" t="s">
        <v>203</v>
      </c>
      <c r="B30" s="176"/>
      <c r="C30" s="206">
        <v>8095.713810000002</v>
      </c>
      <c r="D30" s="176"/>
      <c r="E30" s="206">
        <v>7705.5304580000038</v>
      </c>
      <c r="F30" s="133"/>
    </row>
    <row r="32" spans="1:6" x14ac:dyDescent="0.3">
      <c r="C32" s="70"/>
    </row>
    <row r="33" spans="3:3" x14ac:dyDescent="0.3">
      <c r="C33" s="70"/>
    </row>
  </sheetData>
  <mergeCells count="11">
    <mergeCell ref="A7:A8"/>
    <mergeCell ref="B7:B8"/>
    <mergeCell ref="C7:C8"/>
    <mergeCell ref="D7:D8"/>
    <mergeCell ref="E7:E8"/>
    <mergeCell ref="A1:E1"/>
    <mergeCell ref="A2:E2"/>
    <mergeCell ref="A3:E3"/>
    <mergeCell ref="A5:E5"/>
    <mergeCell ref="B6:C6"/>
    <mergeCell ref="D6:E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3571-B90F-41C7-9079-08E04BDD3988}">
  <dimension ref="A1:O33"/>
  <sheetViews>
    <sheetView zoomScaleNormal="100" workbookViewId="0">
      <selection activeCell="E13" sqref="E13"/>
    </sheetView>
  </sheetViews>
  <sheetFormatPr defaultRowHeight="14.4" x14ac:dyDescent="0.3"/>
  <cols>
    <col min="1" max="1" width="44.6640625" customWidth="1"/>
    <col min="2" max="2" width="10.5546875" bestFit="1" customWidth="1"/>
    <col min="3" max="3" width="11.33203125" bestFit="1" customWidth="1"/>
    <col min="4" max="4" width="10.5546875" bestFit="1" customWidth="1"/>
    <col min="5" max="5" width="11.33203125" bestFit="1" customWidth="1"/>
    <col min="6" max="6" width="9.5546875" bestFit="1" customWidth="1"/>
    <col min="7" max="7" width="11.33203125" bestFit="1" customWidth="1"/>
    <col min="8" max="8" width="14" bestFit="1" customWidth="1"/>
    <col min="9" max="9" width="13.33203125" bestFit="1" customWidth="1"/>
    <col min="10" max="10" width="14" bestFit="1" customWidth="1"/>
    <col min="13" max="14" width="13.33203125" bestFit="1" customWidth="1"/>
    <col min="15" max="15" width="11.5546875" bestFit="1" customWidth="1"/>
  </cols>
  <sheetData>
    <row r="1" spans="1:5" x14ac:dyDescent="0.3">
      <c r="A1" s="207" t="s">
        <v>146</v>
      </c>
      <c r="B1" s="207"/>
      <c r="C1" s="207"/>
      <c r="D1" s="207"/>
      <c r="E1" s="207"/>
    </row>
    <row r="2" spans="1:5" x14ac:dyDescent="0.3">
      <c r="A2" s="207" t="s">
        <v>127</v>
      </c>
      <c r="B2" s="207"/>
      <c r="C2" s="207"/>
      <c r="D2" s="207"/>
      <c r="E2" s="207"/>
    </row>
    <row r="3" spans="1:5" x14ac:dyDescent="0.3">
      <c r="A3" s="207" t="s">
        <v>211</v>
      </c>
      <c r="B3" s="207"/>
      <c r="C3" s="207"/>
      <c r="D3" s="207"/>
      <c r="E3" s="207"/>
    </row>
    <row r="5" spans="1:5" x14ac:dyDescent="0.3">
      <c r="A5" s="213" t="s">
        <v>155</v>
      </c>
      <c r="B5" s="219"/>
      <c r="C5" s="219"/>
      <c r="D5" s="219"/>
      <c r="E5" s="214"/>
    </row>
    <row r="6" spans="1:5" x14ac:dyDescent="0.3">
      <c r="A6" s="176"/>
      <c r="B6" s="213">
        <v>2024</v>
      </c>
      <c r="C6" s="214"/>
      <c r="D6" s="213">
        <v>2023</v>
      </c>
      <c r="E6" s="214"/>
    </row>
    <row r="7" spans="1:5" x14ac:dyDescent="0.3">
      <c r="A7" s="226" t="s">
        <v>91</v>
      </c>
      <c r="B7" s="225" t="s">
        <v>159</v>
      </c>
      <c r="C7" s="228" t="s">
        <v>93</v>
      </c>
      <c r="D7" s="225" t="s">
        <v>159</v>
      </c>
      <c r="E7" s="228" t="s">
        <v>93</v>
      </c>
    </row>
    <row r="8" spans="1:5" x14ac:dyDescent="0.3">
      <c r="A8" s="227"/>
      <c r="B8" s="225"/>
      <c r="C8" s="228"/>
      <c r="D8" s="225"/>
      <c r="E8" s="228"/>
    </row>
    <row r="9" spans="1:5" ht="15.6" x14ac:dyDescent="0.3">
      <c r="A9" s="177" t="s">
        <v>177</v>
      </c>
      <c r="B9" s="148">
        <v>1401.16101</v>
      </c>
      <c r="C9" s="148">
        <v>5085.6314699999994</v>
      </c>
      <c r="D9" s="167">
        <v>1244.2376499999998</v>
      </c>
      <c r="E9" s="178">
        <v>4258.6193600000006</v>
      </c>
    </row>
    <row r="10" spans="1:5" ht="15.6" x14ac:dyDescent="0.3">
      <c r="A10" s="179" t="s">
        <v>178</v>
      </c>
      <c r="B10" s="148">
        <v>2147.5</v>
      </c>
      <c r="C10" s="148">
        <v>3744.1102900000001</v>
      </c>
      <c r="D10" s="169">
        <v>3941.82188</v>
      </c>
      <c r="E10" s="180">
        <v>4771.6702999999998</v>
      </c>
    </row>
    <row r="11" spans="1:5" ht="15.6" x14ac:dyDescent="0.3">
      <c r="A11" s="179" t="s">
        <v>179</v>
      </c>
      <c r="B11" s="148">
        <v>3185.58</v>
      </c>
      <c r="C11" s="148">
        <v>1842.72801</v>
      </c>
      <c r="D11" s="169">
        <v>2948.549</v>
      </c>
      <c r="E11" s="180">
        <v>1829.2130900000002</v>
      </c>
    </row>
    <row r="12" spans="1:5" ht="15.6" x14ac:dyDescent="0.3">
      <c r="A12" s="181" t="s">
        <v>180</v>
      </c>
      <c r="B12" s="190">
        <v>92.220429999999993</v>
      </c>
      <c r="C12" s="148">
        <v>1010.85699</v>
      </c>
      <c r="D12" s="191">
        <v>67.673960000000008</v>
      </c>
      <c r="E12" s="180">
        <v>751.78700000000003</v>
      </c>
    </row>
    <row r="13" spans="1:5" ht="15.6" x14ac:dyDescent="0.3">
      <c r="A13" s="181" t="s">
        <v>181</v>
      </c>
      <c r="B13" s="148">
        <v>30.39</v>
      </c>
      <c r="C13" s="148">
        <v>1039.87697</v>
      </c>
      <c r="D13" s="169">
        <v>25.555233999999999</v>
      </c>
      <c r="E13" s="180">
        <v>1004.16053</v>
      </c>
    </row>
    <row r="14" spans="1:5" ht="15.6" x14ac:dyDescent="0.3">
      <c r="A14" s="181" t="s">
        <v>182</v>
      </c>
      <c r="B14" s="148">
        <v>1524.55</v>
      </c>
      <c r="C14" s="148">
        <v>2055.4816999999998</v>
      </c>
      <c r="D14" s="169">
        <v>1218.28</v>
      </c>
      <c r="E14" s="180">
        <v>1519.04143</v>
      </c>
    </row>
    <row r="15" spans="1:5" ht="15.6" x14ac:dyDescent="0.3">
      <c r="A15" s="182" t="s">
        <v>183</v>
      </c>
      <c r="B15" s="148">
        <v>41.296199999999999</v>
      </c>
      <c r="C15" s="148">
        <v>387.96481</v>
      </c>
      <c r="D15" s="169">
        <v>50.754550000000002</v>
      </c>
      <c r="E15" s="180">
        <v>551.80399</v>
      </c>
    </row>
    <row r="16" spans="1:5" x14ac:dyDescent="0.3">
      <c r="A16" s="183" t="s">
        <v>184</v>
      </c>
      <c r="B16" s="135">
        <v>11.82611</v>
      </c>
      <c r="C16" s="135">
        <v>81.836280000000002</v>
      </c>
      <c r="D16" s="130">
        <v>16.080349999999999</v>
      </c>
      <c r="E16" s="131">
        <v>110.79805</v>
      </c>
    </row>
    <row r="17" spans="1:15" x14ac:dyDescent="0.3">
      <c r="A17" s="183" t="s">
        <v>185</v>
      </c>
      <c r="B17" s="135">
        <v>29.470089999999999</v>
      </c>
      <c r="C17" s="135">
        <v>306.12853000000001</v>
      </c>
      <c r="D17" s="130">
        <v>34.674199999999999</v>
      </c>
      <c r="E17" s="131">
        <v>441.00594000000001</v>
      </c>
    </row>
    <row r="18" spans="1:15" ht="15.6" x14ac:dyDescent="0.3">
      <c r="A18" s="184" t="s">
        <v>186</v>
      </c>
      <c r="B18" s="148"/>
      <c r="C18" s="148">
        <v>3247.65472</v>
      </c>
      <c r="D18" s="169"/>
      <c r="E18" s="180">
        <v>3828.7107999999998</v>
      </c>
    </row>
    <row r="19" spans="1:15" x14ac:dyDescent="0.3">
      <c r="A19" s="183" t="s">
        <v>187</v>
      </c>
      <c r="B19" s="15">
        <v>50.636052999999997</v>
      </c>
      <c r="C19" s="15">
        <v>650.71925999999996</v>
      </c>
      <c r="D19" s="192">
        <v>27.224151999999997</v>
      </c>
      <c r="E19" s="193">
        <v>361.20281</v>
      </c>
    </row>
    <row r="20" spans="1:15" x14ac:dyDescent="0.3">
      <c r="A20" s="183" t="s">
        <v>188</v>
      </c>
      <c r="B20" s="135">
        <v>12.915789</v>
      </c>
      <c r="C20" s="135">
        <v>156.96644000000001</v>
      </c>
      <c r="D20" s="130">
        <v>17.858022999999999</v>
      </c>
      <c r="E20" s="131">
        <v>201.58639000000002</v>
      </c>
    </row>
    <row r="21" spans="1:15" x14ac:dyDescent="0.3">
      <c r="A21" s="183" t="s">
        <v>189</v>
      </c>
      <c r="B21" s="135">
        <v>1490.32312</v>
      </c>
      <c r="C21" s="135">
        <v>641.00009999999997</v>
      </c>
      <c r="D21" s="130">
        <v>456.23680000000002</v>
      </c>
      <c r="E21" s="131">
        <v>252.85933</v>
      </c>
    </row>
    <row r="22" spans="1:15" x14ac:dyDescent="0.3">
      <c r="A22" s="151" t="s">
        <v>190</v>
      </c>
      <c r="B22" s="135">
        <v>133.50550000000001</v>
      </c>
      <c r="C22" s="135">
        <v>1221.5192199999999</v>
      </c>
      <c r="D22" s="130">
        <v>194.93450000000001</v>
      </c>
      <c r="E22" s="131">
        <v>2720.2205299999996</v>
      </c>
    </row>
    <row r="23" spans="1:15" x14ac:dyDescent="0.3">
      <c r="A23" s="183" t="s">
        <v>191</v>
      </c>
      <c r="B23" s="135">
        <v>9.75</v>
      </c>
      <c r="C23" s="135">
        <v>577.44970000000001</v>
      </c>
      <c r="D23" s="130">
        <v>2.298</v>
      </c>
      <c r="E23" s="131">
        <v>117.1691</v>
      </c>
    </row>
    <row r="24" spans="1:15" x14ac:dyDescent="0.3">
      <c r="A24" s="183" t="s">
        <v>192</v>
      </c>
      <c r="B24" s="132">
        <v>0</v>
      </c>
      <c r="C24" s="132">
        <v>0</v>
      </c>
      <c r="D24" s="130">
        <v>150.26929999999999</v>
      </c>
      <c r="E24" s="131">
        <v>175.67264</v>
      </c>
    </row>
    <row r="25" spans="1:15" ht="15.6" x14ac:dyDescent="0.3">
      <c r="A25" s="185" t="s">
        <v>197</v>
      </c>
      <c r="B25" s="148">
        <v>4547.9086699999998</v>
      </c>
      <c r="C25" s="148">
        <v>4723.8090300000003</v>
      </c>
      <c r="D25" s="169">
        <v>2688.1100799999999</v>
      </c>
      <c r="E25" s="180">
        <v>3015.46515</v>
      </c>
    </row>
    <row r="26" spans="1:15" ht="15.6" x14ac:dyDescent="0.3">
      <c r="A26" s="185" t="s">
        <v>193</v>
      </c>
      <c r="B26" s="148">
        <v>2332.1370000000002</v>
      </c>
      <c r="C26" s="148">
        <v>6594.8797400000003</v>
      </c>
      <c r="D26" s="169">
        <v>1742.6130000000001</v>
      </c>
      <c r="E26" s="180">
        <v>4623.3184230000006</v>
      </c>
    </row>
    <row r="27" spans="1:15" ht="15.6" x14ac:dyDescent="0.3">
      <c r="A27" s="185" t="s">
        <v>194</v>
      </c>
      <c r="B27" s="148">
        <v>1044.77349</v>
      </c>
      <c r="C27" s="148">
        <v>3934.8459700000003</v>
      </c>
      <c r="D27" s="169">
        <v>1387.15147</v>
      </c>
      <c r="E27" s="180">
        <v>3054.4219800000001</v>
      </c>
    </row>
    <row r="28" spans="1:15" ht="15.6" x14ac:dyDescent="0.3">
      <c r="A28" s="185" t="s">
        <v>195</v>
      </c>
      <c r="B28" s="148">
        <v>913.75099999999998</v>
      </c>
      <c r="C28" s="148">
        <v>2237.3661099999999</v>
      </c>
      <c r="D28" s="169">
        <v>952.40499999999997</v>
      </c>
      <c r="E28" s="180">
        <v>2298.239</v>
      </c>
      <c r="M28" s="135"/>
      <c r="N28" s="135"/>
      <c r="O28" s="135"/>
    </row>
    <row r="29" spans="1:15" ht="15.6" x14ac:dyDescent="0.3">
      <c r="A29" s="187" t="s">
        <v>196</v>
      </c>
      <c r="B29" s="188"/>
      <c r="C29" s="155">
        <v>12237.05753999998</v>
      </c>
      <c r="D29" s="188"/>
      <c r="E29" s="186">
        <v>9604.2771190000058</v>
      </c>
      <c r="M29" s="135"/>
      <c r="N29" s="135"/>
      <c r="O29" s="135"/>
    </row>
    <row r="30" spans="1:15" ht="15.6" x14ac:dyDescent="0.3">
      <c r="A30" s="203" t="s">
        <v>203</v>
      </c>
      <c r="B30" s="204"/>
      <c r="C30" s="134">
        <v>48142.263349999979</v>
      </c>
      <c r="D30" s="204"/>
      <c r="E30" s="205">
        <v>41110.728172000003</v>
      </c>
      <c r="M30" s="135"/>
      <c r="N30" s="135"/>
      <c r="O30" s="135"/>
    </row>
    <row r="33" ht="15.75" customHeight="1" x14ac:dyDescent="0.3"/>
  </sheetData>
  <mergeCells count="11">
    <mergeCell ref="A7:A8"/>
    <mergeCell ref="B7:B8"/>
    <mergeCell ref="C7:C8"/>
    <mergeCell ref="D7:D8"/>
    <mergeCell ref="E7:E8"/>
    <mergeCell ref="A1:E1"/>
    <mergeCell ref="A2:E2"/>
    <mergeCell ref="A3:E3"/>
    <mergeCell ref="A5:E5"/>
    <mergeCell ref="B6:C6"/>
    <mergeCell ref="D6: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1"/>
  <sheetViews>
    <sheetView zoomScaleNormal="100" workbookViewId="0">
      <selection sqref="A1:XFD1048576"/>
    </sheetView>
  </sheetViews>
  <sheetFormatPr defaultRowHeight="14.4" x14ac:dyDescent="0.3"/>
  <cols>
    <col min="1" max="1" width="26.88671875" customWidth="1"/>
    <col min="2" max="2" width="13.33203125" bestFit="1" customWidth="1"/>
    <col min="3" max="3" width="9.5546875" bestFit="1" customWidth="1"/>
    <col min="4" max="4" width="12.109375" bestFit="1" customWidth="1"/>
    <col min="5" max="5" width="8.5546875" bestFit="1" customWidth="1"/>
    <col min="6" max="6" width="10.5546875" bestFit="1" customWidth="1"/>
    <col min="7" max="7" width="8.5546875" bestFit="1" customWidth="1"/>
    <col min="8" max="8" width="12.109375" bestFit="1" customWidth="1"/>
    <col min="9" max="9" width="10" bestFit="1" customWidth="1"/>
  </cols>
  <sheetData>
    <row r="1" spans="1:9" x14ac:dyDescent="0.3">
      <c r="A1" s="207" t="s">
        <v>107</v>
      </c>
      <c r="B1" s="207"/>
      <c r="C1" s="207"/>
      <c r="D1" s="207"/>
      <c r="E1" s="207"/>
      <c r="F1" s="207"/>
      <c r="G1" s="207"/>
      <c r="H1" s="207"/>
      <c r="I1" s="207"/>
    </row>
    <row r="2" spans="1:9" x14ac:dyDescent="0.3">
      <c r="A2" s="207" t="s">
        <v>115</v>
      </c>
      <c r="B2" s="207"/>
      <c r="C2" s="207"/>
      <c r="D2" s="207"/>
      <c r="E2" s="207"/>
      <c r="F2" s="207"/>
      <c r="G2" s="207"/>
      <c r="H2" s="207"/>
      <c r="I2" s="207"/>
    </row>
    <row r="3" spans="1:9" x14ac:dyDescent="0.3">
      <c r="A3" s="207" t="s">
        <v>157</v>
      </c>
      <c r="B3" s="207"/>
      <c r="C3" s="207"/>
      <c r="D3" s="207"/>
      <c r="E3" s="207"/>
      <c r="F3" s="207"/>
      <c r="G3" s="207"/>
      <c r="H3" s="207"/>
      <c r="I3" s="207"/>
    </row>
    <row r="4" spans="1:9" x14ac:dyDescent="0.3">
      <c r="A4" s="6"/>
      <c r="B4" s="6"/>
      <c r="C4" s="6"/>
      <c r="D4" s="6"/>
      <c r="E4" s="6"/>
      <c r="F4" s="6"/>
      <c r="G4" s="6"/>
      <c r="H4" s="6"/>
      <c r="I4" s="12" t="s">
        <v>142</v>
      </c>
    </row>
    <row r="5" spans="1:9" x14ac:dyDescent="0.3">
      <c r="A5" s="223" t="s">
        <v>29</v>
      </c>
      <c r="B5" s="209" t="s">
        <v>62</v>
      </c>
      <c r="C5" s="210"/>
      <c r="D5" s="213" t="s">
        <v>61</v>
      </c>
      <c r="E5" s="219"/>
      <c r="F5" s="219"/>
      <c r="G5" s="219"/>
      <c r="H5" s="219"/>
      <c r="I5" s="214"/>
    </row>
    <row r="6" spans="1:9" x14ac:dyDescent="0.3">
      <c r="A6" s="224"/>
      <c r="B6" s="211"/>
      <c r="C6" s="212"/>
      <c r="D6" s="215" t="s">
        <v>16</v>
      </c>
      <c r="E6" s="220"/>
      <c r="F6" s="215" t="s">
        <v>17</v>
      </c>
      <c r="G6" s="220"/>
      <c r="H6" s="215" t="s">
        <v>18</v>
      </c>
      <c r="I6" s="220"/>
    </row>
    <row r="7" spans="1:9" x14ac:dyDescent="0.3">
      <c r="A7" s="17"/>
      <c r="B7" s="99">
        <v>45078</v>
      </c>
      <c r="C7" s="100">
        <v>44713</v>
      </c>
      <c r="D7" s="99">
        <v>45078</v>
      </c>
      <c r="E7" s="100">
        <v>44713</v>
      </c>
      <c r="F7" s="99">
        <v>45078</v>
      </c>
      <c r="G7" s="100">
        <v>44713</v>
      </c>
      <c r="H7" s="99">
        <v>45078</v>
      </c>
      <c r="I7" s="100">
        <v>44713</v>
      </c>
    </row>
    <row r="8" spans="1:9" x14ac:dyDescent="0.3">
      <c r="A8" s="20" t="s">
        <v>118</v>
      </c>
      <c r="B8" s="42">
        <v>718.00735999999995</v>
      </c>
      <c r="C8" s="41">
        <v>140.03729000000001</v>
      </c>
      <c r="D8" s="42">
        <v>0</v>
      </c>
      <c r="E8" s="41">
        <v>0.65569000000000011</v>
      </c>
      <c r="F8" s="42">
        <v>0</v>
      </c>
      <c r="G8" s="41">
        <v>0</v>
      </c>
      <c r="H8" s="42">
        <v>0</v>
      </c>
      <c r="I8" s="41">
        <v>0.65569000000000011</v>
      </c>
    </row>
    <row r="9" spans="1:9" x14ac:dyDescent="0.3">
      <c r="A9" s="20" t="s">
        <v>119</v>
      </c>
      <c r="B9" s="42">
        <v>367.38984999999997</v>
      </c>
      <c r="C9" s="41">
        <v>368.22480999999999</v>
      </c>
      <c r="D9" s="42">
        <v>0</v>
      </c>
      <c r="E9" s="41">
        <v>0</v>
      </c>
      <c r="F9" s="42">
        <v>0</v>
      </c>
      <c r="G9" s="41">
        <v>0</v>
      </c>
      <c r="H9" s="42">
        <v>0</v>
      </c>
      <c r="I9" s="41">
        <v>0</v>
      </c>
    </row>
    <row r="10" spans="1:9" x14ac:dyDescent="0.3">
      <c r="A10" s="20" t="s">
        <v>120</v>
      </c>
      <c r="B10" s="42">
        <v>1573.99873</v>
      </c>
      <c r="C10" s="41">
        <v>4882.6919900000003</v>
      </c>
      <c r="D10" s="42">
        <v>0</v>
      </c>
      <c r="E10" s="41">
        <v>0</v>
      </c>
      <c r="F10" s="42">
        <v>0</v>
      </c>
      <c r="G10" s="41">
        <v>0</v>
      </c>
      <c r="H10" s="42">
        <v>0</v>
      </c>
      <c r="I10" s="41">
        <v>0</v>
      </c>
    </row>
    <row r="11" spans="1:9" x14ac:dyDescent="0.3">
      <c r="A11" s="20" t="s">
        <v>121</v>
      </c>
      <c r="B11" s="42">
        <v>777.45369999999991</v>
      </c>
      <c r="C11" s="41">
        <v>510.60010999999997</v>
      </c>
      <c r="D11" s="42">
        <v>0</v>
      </c>
      <c r="E11" s="41">
        <v>0</v>
      </c>
      <c r="F11" s="42">
        <v>0</v>
      </c>
      <c r="G11" s="41">
        <v>0</v>
      </c>
      <c r="H11" s="42">
        <v>0</v>
      </c>
      <c r="I11" s="41">
        <v>0</v>
      </c>
    </row>
    <row r="12" spans="1:9" x14ac:dyDescent="0.3">
      <c r="A12" s="20" t="s">
        <v>100</v>
      </c>
      <c r="B12" s="42">
        <v>2546.1700900000001</v>
      </c>
      <c r="C12" s="41">
        <v>1422.23631</v>
      </c>
      <c r="D12" s="42">
        <v>629.74131000000011</v>
      </c>
      <c r="E12" s="41">
        <v>340.53765999999996</v>
      </c>
      <c r="F12" s="42">
        <v>17.868449999999999</v>
      </c>
      <c r="G12" s="41">
        <v>0</v>
      </c>
      <c r="H12" s="42">
        <v>647.60976000000016</v>
      </c>
      <c r="I12" s="41">
        <v>340.53765999999996</v>
      </c>
    </row>
    <row r="13" spans="1:9" x14ac:dyDescent="0.3">
      <c r="A13" s="20" t="s">
        <v>198</v>
      </c>
      <c r="B13" s="42">
        <v>3424.8285699999997</v>
      </c>
      <c r="C13" s="41">
        <v>298.73142999999999</v>
      </c>
      <c r="D13" s="42">
        <v>0</v>
      </c>
      <c r="E13" s="41">
        <v>0</v>
      </c>
      <c r="F13" s="42">
        <v>0</v>
      </c>
      <c r="G13" s="41">
        <v>0</v>
      </c>
      <c r="H13" s="42">
        <v>0</v>
      </c>
      <c r="I13" s="41">
        <v>0</v>
      </c>
    </row>
    <row r="14" spans="1:9" x14ac:dyDescent="0.3">
      <c r="A14" s="20" t="s">
        <v>94</v>
      </c>
      <c r="B14" s="42">
        <v>20063.55128</v>
      </c>
      <c r="C14" s="41">
        <v>22842.926649000001</v>
      </c>
      <c r="D14" s="42">
        <v>1357.78405</v>
      </c>
      <c r="E14" s="41">
        <v>2676.2696260000002</v>
      </c>
      <c r="F14" s="42">
        <v>96.942940000000007</v>
      </c>
      <c r="G14" s="41">
        <v>0</v>
      </c>
      <c r="H14" s="42">
        <v>1454.7269899999999</v>
      </c>
      <c r="I14" s="41">
        <v>2676.2696260000002</v>
      </c>
    </row>
    <row r="15" spans="1:9" x14ac:dyDescent="0.3">
      <c r="A15" s="20" t="s">
        <v>96</v>
      </c>
      <c r="B15" s="42">
        <v>1261.6549</v>
      </c>
      <c r="C15" s="41">
        <v>1805.6137900000001</v>
      </c>
      <c r="D15" s="42">
        <v>0</v>
      </c>
      <c r="E15" s="41">
        <v>21.282220000000002</v>
      </c>
      <c r="F15" s="42">
        <v>2496.65625</v>
      </c>
      <c r="G15" s="41">
        <v>1746.14625</v>
      </c>
      <c r="H15" s="42">
        <v>2496.65625</v>
      </c>
      <c r="I15" s="41">
        <v>1767.4284700000001</v>
      </c>
    </row>
    <row r="16" spans="1:9" x14ac:dyDescent="0.3">
      <c r="A16" s="20" t="s">
        <v>95</v>
      </c>
      <c r="B16" s="42">
        <v>3653.5940900000001</v>
      </c>
      <c r="C16" s="41">
        <v>1523.6967400000001</v>
      </c>
      <c r="D16" s="42">
        <v>0</v>
      </c>
      <c r="E16" s="41">
        <v>0</v>
      </c>
      <c r="F16" s="42">
        <v>0</v>
      </c>
      <c r="G16" s="41">
        <v>0</v>
      </c>
      <c r="H16" s="42">
        <v>0</v>
      </c>
      <c r="I16" s="41">
        <v>0</v>
      </c>
    </row>
    <row r="17" spans="1:9" x14ac:dyDescent="0.3">
      <c r="A17" s="20" t="s">
        <v>97</v>
      </c>
      <c r="B17" s="42">
        <v>1267.09052</v>
      </c>
      <c r="C17" s="41">
        <v>865.55945999999994</v>
      </c>
      <c r="D17" s="42">
        <v>140.11536999999998</v>
      </c>
      <c r="E17" s="41">
        <v>616.52581000000009</v>
      </c>
      <c r="F17" s="42">
        <v>0</v>
      </c>
      <c r="G17" s="41">
        <v>0</v>
      </c>
      <c r="H17" s="42">
        <v>140.11536999999998</v>
      </c>
      <c r="I17" s="41">
        <v>616.52581000000009</v>
      </c>
    </row>
    <row r="18" spans="1:9" x14ac:dyDescent="0.3">
      <c r="A18" s="20" t="s">
        <v>122</v>
      </c>
      <c r="B18" s="42">
        <v>1691.8659299999999</v>
      </c>
      <c r="C18" s="41">
        <v>806.32038</v>
      </c>
      <c r="D18" s="42">
        <v>0</v>
      </c>
      <c r="E18" s="41">
        <v>0</v>
      </c>
      <c r="F18" s="42">
        <v>0</v>
      </c>
      <c r="G18" s="41">
        <v>0</v>
      </c>
      <c r="H18" s="42">
        <v>0</v>
      </c>
      <c r="I18" s="41">
        <v>0</v>
      </c>
    </row>
    <row r="19" spans="1:9" x14ac:dyDescent="0.3">
      <c r="A19" s="20" t="s">
        <v>199</v>
      </c>
      <c r="B19" s="42">
        <v>2303.0385499999998</v>
      </c>
      <c r="C19" s="41">
        <v>113.29177</v>
      </c>
      <c r="D19" s="42">
        <v>6.70214</v>
      </c>
      <c r="E19" s="41">
        <v>0</v>
      </c>
      <c r="F19" s="42">
        <v>0</v>
      </c>
      <c r="G19" s="41">
        <v>0</v>
      </c>
      <c r="H19" s="42">
        <v>6.70214</v>
      </c>
      <c r="I19" s="41">
        <v>0</v>
      </c>
    </row>
    <row r="20" spans="1:9" x14ac:dyDescent="0.3">
      <c r="A20" s="20" t="s">
        <v>200</v>
      </c>
      <c r="B20" s="42">
        <v>2415.2383100000002</v>
      </c>
      <c r="C20" s="41">
        <v>283.86577</v>
      </c>
      <c r="D20" s="42">
        <v>0</v>
      </c>
      <c r="E20" s="41">
        <v>0</v>
      </c>
      <c r="F20" s="42">
        <v>0</v>
      </c>
      <c r="G20" s="41">
        <v>0</v>
      </c>
      <c r="H20" s="42">
        <v>0</v>
      </c>
      <c r="I20" s="41">
        <v>0</v>
      </c>
    </row>
    <row r="21" spans="1:9" x14ac:dyDescent="0.3">
      <c r="A21" s="20" t="s">
        <v>98</v>
      </c>
      <c r="B21" s="42">
        <v>1905.7471599999999</v>
      </c>
      <c r="C21" s="41">
        <v>3874.2243900000003</v>
      </c>
      <c r="D21" s="42">
        <v>0</v>
      </c>
      <c r="E21" s="41">
        <v>0</v>
      </c>
      <c r="F21" s="42">
        <v>0</v>
      </c>
      <c r="G21" s="41">
        <v>0</v>
      </c>
      <c r="H21" s="42">
        <v>0</v>
      </c>
      <c r="I21" s="41">
        <v>0</v>
      </c>
    </row>
    <row r="22" spans="1:9" x14ac:dyDescent="0.3">
      <c r="A22" s="20" t="s">
        <v>202</v>
      </c>
      <c r="B22" s="42">
        <v>231.88797</v>
      </c>
      <c r="C22" s="41">
        <v>0</v>
      </c>
      <c r="D22" s="42">
        <v>0</v>
      </c>
      <c r="E22" s="41">
        <v>0</v>
      </c>
      <c r="F22" s="42">
        <v>0</v>
      </c>
      <c r="G22" s="41">
        <v>0</v>
      </c>
      <c r="H22" s="42">
        <v>0</v>
      </c>
      <c r="I22" s="41">
        <v>0</v>
      </c>
    </row>
    <row r="23" spans="1:9" x14ac:dyDescent="0.3">
      <c r="A23" s="20" t="s">
        <v>99</v>
      </c>
      <c r="B23" s="42">
        <v>3148.9393599999999</v>
      </c>
      <c r="C23" s="41">
        <v>2160.4065599999999</v>
      </c>
      <c r="D23" s="42">
        <v>18.579039999999999</v>
      </c>
      <c r="E23" s="41">
        <v>17.13786</v>
      </c>
      <c r="F23" s="42">
        <v>0</v>
      </c>
      <c r="G23" s="41">
        <v>0</v>
      </c>
      <c r="H23" s="42">
        <v>18.579039999999999</v>
      </c>
      <c r="I23" s="41">
        <v>17.13786</v>
      </c>
    </row>
    <row r="24" spans="1:9" x14ac:dyDescent="0.3">
      <c r="A24" s="20" t="s">
        <v>123</v>
      </c>
      <c r="B24" s="42">
        <v>1357.7912799999999</v>
      </c>
      <c r="C24" s="41">
        <v>153.08999</v>
      </c>
      <c r="D24" s="42">
        <v>0</v>
      </c>
      <c r="E24" s="41">
        <v>0</v>
      </c>
      <c r="F24" s="42">
        <v>0</v>
      </c>
      <c r="G24" s="41">
        <v>24.7425</v>
      </c>
      <c r="H24" s="42">
        <v>0</v>
      </c>
      <c r="I24" s="41">
        <v>24.7425</v>
      </c>
    </row>
    <row r="25" spans="1:9" x14ac:dyDescent="0.3">
      <c r="A25" s="20" t="s">
        <v>101</v>
      </c>
      <c r="B25" s="42">
        <v>1195.2291200000002</v>
      </c>
      <c r="C25" s="41">
        <v>2744.3955000000001</v>
      </c>
      <c r="D25" s="42">
        <v>558.2826</v>
      </c>
      <c r="E25" s="41">
        <v>0</v>
      </c>
      <c r="F25" s="42">
        <v>0</v>
      </c>
      <c r="G25" s="41">
        <v>0</v>
      </c>
      <c r="H25" s="42">
        <v>558.2826</v>
      </c>
      <c r="I25" s="41">
        <v>0</v>
      </c>
    </row>
    <row r="26" spans="1:9" x14ac:dyDescent="0.3">
      <c r="A26" s="20" t="s">
        <v>201</v>
      </c>
      <c r="B26" s="42">
        <v>1514.3671499999998</v>
      </c>
      <c r="C26" s="41">
        <v>0</v>
      </c>
      <c r="D26" s="42">
        <v>125.53050400000001</v>
      </c>
      <c r="E26" s="41">
        <v>0</v>
      </c>
      <c r="F26" s="42">
        <v>0</v>
      </c>
      <c r="G26" s="41">
        <v>0</v>
      </c>
      <c r="H26" s="42">
        <v>125.53050400000001</v>
      </c>
      <c r="I26" s="41">
        <v>0</v>
      </c>
    </row>
    <row r="27" spans="1:9" x14ac:dyDescent="0.3">
      <c r="A27" s="21" t="s">
        <v>124</v>
      </c>
      <c r="B27" s="61">
        <v>1117.4927499999999</v>
      </c>
      <c r="C27" s="101">
        <v>760.90449999999998</v>
      </c>
      <c r="D27" s="61">
        <v>0</v>
      </c>
      <c r="E27" s="101">
        <v>0</v>
      </c>
      <c r="F27" s="61">
        <v>0</v>
      </c>
      <c r="G27" s="101">
        <v>0</v>
      </c>
      <c r="H27" s="61">
        <v>0</v>
      </c>
      <c r="I27" s="101">
        <v>0</v>
      </c>
    </row>
    <row r="28" spans="1:9" x14ac:dyDescent="0.3">
      <c r="A28" s="1" t="s">
        <v>85</v>
      </c>
      <c r="B28" s="1"/>
    </row>
    <row r="30" spans="1:9" x14ac:dyDescent="0.3">
      <c r="A30" s="201" t="s">
        <v>209</v>
      </c>
    </row>
    <row r="31" spans="1:9" x14ac:dyDescent="0.3">
      <c r="A31" s="202" t="s">
        <v>210</v>
      </c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JUNE TABLE 1</vt:lpstr>
      <vt:lpstr>JUNE TABLE 2</vt:lpstr>
      <vt:lpstr>JUNE TABLE 3</vt:lpstr>
      <vt:lpstr>JUNE TABLE 4</vt:lpstr>
      <vt:lpstr>JUNE TABLE 5a MAJOR (MONTH)</vt:lpstr>
      <vt:lpstr>JUNE TABLE 5b MAJOR (YEAR-DATE)</vt:lpstr>
      <vt:lpstr>JUNE TABLE 6a OTHER (MONTH)</vt:lpstr>
      <vt:lpstr>JUNE TABLE 6b OTHER (YEAR-DATE)</vt:lpstr>
      <vt:lpstr>JUNETABLE 7 Direction of Trade </vt:lpstr>
      <vt:lpstr>JAN TABLE  8</vt:lpstr>
      <vt:lpstr>JAN TABLE  9</vt:lpstr>
      <vt:lpstr>JAN TABLE 10</vt:lpstr>
      <vt:lpstr>JAN TABLE 11</vt:lpstr>
      <vt:lpstr>JUNE TABLE  8</vt:lpstr>
      <vt:lpstr>JUNE TABLE  9</vt:lpstr>
      <vt:lpstr>JUNE TABLE 10</vt:lpstr>
      <vt:lpstr>JUNE TABLE 11</vt:lpstr>
      <vt:lpstr>JUNE TABLE 12</vt:lpstr>
      <vt:lpstr>JUNE TABLE 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jchavarria</dc:creator>
  <cp:lastModifiedBy>Angel Perez</cp:lastModifiedBy>
  <cp:lastPrinted>2024-07-30T19:54:44Z</cp:lastPrinted>
  <dcterms:created xsi:type="dcterms:W3CDTF">2012-05-11T17:18:31Z</dcterms:created>
  <dcterms:modified xsi:type="dcterms:W3CDTF">2024-07-30T21:09:28Z</dcterms:modified>
</cp:coreProperties>
</file>