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A:\Documents\DD\Files for Website\TRADE\Trade Tables Series\2024\"/>
    </mc:Choice>
  </mc:AlternateContent>
  <xr:revisionPtr revIDLastSave="0" documentId="8_{0B071655-7C7D-4EF5-9B05-00B19AA412A5}" xr6:coauthVersionLast="47" xr6:coauthVersionMax="47" xr10:uidLastSave="{00000000-0000-0000-0000-000000000000}"/>
  <bookViews>
    <workbookView xWindow="-108" yWindow="-108" windowWidth="23256" windowHeight="12456" tabRatio="928" firstSheet="5" activeTab="14" xr2:uid="{00000000-000D-0000-FFFF-FFFF00000000}"/>
  </bookViews>
  <sheets>
    <sheet name="MAY TABLE 1" sheetId="1" r:id="rId1"/>
    <sheet name="MAY TABLE 2" sheetId="2" r:id="rId2"/>
    <sheet name="MAY TABLE 3" sheetId="3" r:id="rId3"/>
    <sheet name="MAY TABLE 4" sheetId="4" r:id="rId4"/>
    <sheet name="MAY TABLE 5 MAJOR" sheetId="22" r:id="rId5"/>
    <sheet name="MAY TABLE 6 OTHER" sheetId="23" r:id="rId6"/>
    <sheet name="MAY TABLE 7 Direction of Trade " sheetId="9" r:id="rId7"/>
    <sheet name="JAN TABLE  8" sheetId="13" state="hidden" r:id="rId8"/>
    <sheet name="JAN TABLE  9" sheetId="12" state="hidden" r:id="rId9"/>
    <sheet name="JAN TABLE 10" sheetId="11" state="hidden" r:id="rId10"/>
    <sheet name="JAN TABLE 11" sheetId="10" state="hidden" r:id="rId11"/>
    <sheet name="MAY TABLE  8" sheetId="15" r:id="rId12"/>
    <sheet name="MAY TABLE  9" sheetId="16" r:id="rId13"/>
    <sheet name="MAY TABLE 10" sheetId="17" r:id="rId14"/>
    <sheet name="MAY TABLE 11" sheetId="18" r:id="rId15"/>
    <sheet name="MAY TABLE 12" sheetId="5" r:id="rId16"/>
    <sheet name="MAY TABLE 13 " sheetId="21" r:id="rId17"/>
  </sheets>
  <externalReferences>
    <externalReference r:id="rId18"/>
    <externalReference r:id="rId19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0" l="1"/>
  <c r="G11" i="10"/>
  <c r="G12" i="10"/>
  <c r="G13" i="10"/>
  <c r="G14" i="10"/>
  <c r="G15" i="10"/>
  <c r="G16" i="10"/>
  <c r="G17" i="10"/>
  <c r="G18" i="10"/>
  <c r="G19" i="10"/>
  <c r="G20" i="10"/>
  <c r="G21" i="10"/>
  <c r="G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9" i="10"/>
  <c r="G10" i="11"/>
  <c r="G11" i="11"/>
  <c r="G12" i="11"/>
  <c r="G13" i="11"/>
  <c r="G14" i="11"/>
  <c r="G15" i="11"/>
  <c r="G16" i="11"/>
  <c r="G17" i="11"/>
  <c r="G18" i="11"/>
  <c r="G19" i="11"/>
  <c r="G20" i="11"/>
  <c r="G21" i="11"/>
  <c r="G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9" i="11"/>
  <c r="G10" i="12"/>
  <c r="G11" i="12"/>
  <c r="G12" i="12"/>
  <c r="G13" i="12"/>
  <c r="G14" i="12"/>
  <c r="G15" i="12"/>
  <c r="G16" i="12"/>
  <c r="G17" i="12"/>
  <c r="G18" i="12"/>
  <c r="G19" i="12"/>
  <c r="G20" i="12"/>
  <c r="G9" i="12"/>
  <c r="F10" i="12"/>
  <c r="F11" i="12"/>
  <c r="F12" i="12"/>
  <c r="F13" i="12"/>
  <c r="F14" i="12"/>
  <c r="F15" i="12"/>
  <c r="F16" i="12"/>
  <c r="F17" i="12"/>
  <c r="F18" i="12"/>
  <c r="F19" i="12"/>
  <c r="F20" i="12"/>
  <c r="F9" i="12"/>
  <c r="E10" i="12"/>
  <c r="E11" i="12"/>
  <c r="E12" i="12"/>
  <c r="E13" i="12"/>
  <c r="E14" i="12"/>
  <c r="E15" i="12"/>
  <c r="E16" i="12"/>
  <c r="E17" i="12"/>
  <c r="E18" i="12"/>
  <c r="E19" i="12"/>
  <c r="E20" i="12"/>
  <c r="E9" i="12"/>
  <c r="D10" i="12"/>
  <c r="D11" i="12"/>
  <c r="D12" i="12"/>
  <c r="D13" i="12"/>
  <c r="D14" i="12"/>
  <c r="D15" i="12"/>
  <c r="D16" i="12"/>
  <c r="D17" i="12"/>
  <c r="D18" i="12"/>
  <c r="D19" i="12"/>
  <c r="D20" i="12"/>
  <c r="D9" i="12"/>
  <c r="C10" i="12"/>
  <c r="C11" i="12"/>
  <c r="C12" i="12"/>
  <c r="C13" i="12"/>
  <c r="C14" i="12"/>
  <c r="C15" i="12"/>
  <c r="C16" i="12"/>
  <c r="C17" i="12"/>
  <c r="C18" i="12"/>
  <c r="C19" i="12"/>
  <c r="C20" i="12"/>
  <c r="C9" i="12"/>
  <c r="B10" i="12"/>
  <c r="B11" i="12"/>
  <c r="B12" i="12"/>
  <c r="B13" i="12"/>
  <c r="B14" i="12"/>
  <c r="B15" i="12"/>
  <c r="B16" i="12"/>
  <c r="B17" i="12"/>
  <c r="B18" i="12"/>
  <c r="B19" i="12"/>
  <c r="B20" i="12"/>
  <c r="B9" i="12"/>
  <c r="G10" i="13"/>
  <c r="G11" i="13"/>
  <c r="G12" i="13"/>
  <c r="G13" i="13"/>
  <c r="G14" i="13"/>
  <c r="G15" i="13"/>
  <c r="G16" i="13"/>
  <c r="G17" i="13"/>
  <c r="G18" i="13"/>
  <c r="G19" i="13"/>
  <c r="G20" i="13"/>
  <c r="G21" i="13"/>
  <c r="G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9" i="13"/>
  <c r="I11" i="11" l="1"/>
  <c r="I15" i="11"/>
  <c r="I19" i="11"/>
  <c r="I10" i="11"/>
  <c r="I12" i="11"/>
  <c r="I13" i="11"/>
  <c r="I14" i="11"/>
  <c r="I16" i="11"/>
  <c r="I17" i="11"/>
  <c r="I18" i="11"/>
  <c r="I20" i="11"/>
  <c r="I21" i="11"/>
  <c r="I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9" i="11"/>
  <c r="I12" i="13"/>
  <c r="I16" i="13"/>
  <c r="I20" i="13"/>
  <c r="I10" i="13"/>
  <c r="I11" i="13"/>
  <c r="I13" i="13"/>
  <c r="I14" i="13"/>
  <c r="I15" i="13"/>
  <c r="I17" i="13"/>
  <c r="I18" i="13"/>
  <c r="I19" i="13"/>
  <c r="I21" i="13"/>
  <c r="I9" i="13"/>
  <c r="H11" i="13"/>
  <c r="H15" i="13"/>
  <c r="H19" i="13"/>
  <c r="H10" i="13"/>
  <c r="H12" i="13"/>
  <c r="H13" i="13"/>
  <c r="H14" i="13"/>
  <c r="H16" i="13"/>
  <c r="H17" i="13"/>
  <c r="H18" i="13"/>
  <c r="H20" i="13"/>
  <c r="H21" i="13"/>
  <c r="H9" i="13"/>
  <c r="I19" i="10" l="1"/>
  <c r="I14" i="10"/>
  <c r="I10" i="10"/>
  <c r="D22" i="11"/>
  <c r="H17" i="10"/>
  <c r="H13" i="10"/>
  <c r="H19" i="10"/>
  <c r="H14" i="10"/>
  <c r="I20" i="10"/>
  <c r="I11" i="10"/>
  <c r="H20" i="10"/>
  <c r="H15" i="10"/>
  <c r="H11" i="10"/>
  <c r="I9" i="10"/>
  <c r="I16" i="10"/>
  <c r="I12" i="10"/>
  <c r="H10" i="10"/>
  <c r="I15" i="10"/>
  <c r="H9" i="10"/>
  <c r="H16" i="10"/>
  <c r="H12" i="10"/>
  <c r="I17" i="10"/>
  <c r="I13" i="10"/>
  <c r="G22" i="10" l="1"/>
  <c r="F22" i="10"/>
  <c r="E22" i="10"/>
  <c r="D22" i="10"/>
  <c r="C22" i="10"/>
  <c r="B22" i="10"/>
  <c r="K21" i="11"/>
  <c r="J21" i="11"/>
  <c r="K20" i="11"/>
  <c r="J20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G22" i="11"/>
  <c r="F22" i="11"/>
  <c r="E22" i="11"/>
  <c r="C22" i="11"/>
  <c r="B22" i="11"/>
  <c r="I20" i="12"/>
  <c r="H20" i="12"/>
  <c r="I19" i="12"/>
  <c r="H19" i="12"/>
  <c r="I18" i="12"/>
  <c r="H18" i="12"/>
  <c r="I17" i="12"/>
  <c r="H17" i="12"/>
  <c r="I16" i="12"/>
  <c r="H16" i="12"/>
  <c r="I15" i="12"/>
  <c r="H15" i="12"/>
  <c r="I14" i="12"/>
  <c r="H14" i="12"/>
  <c r="I13" i="12"/>
  <c r="H13" i="12"/>
  <c r="I12" i="12"/>
  <c r="H12" i="12"/>
  <c r="I11" i="12"/>
  <c r="H11" i="12"/>
  <c r="I10" i="12"/>
  <c r="H10" i="12"/>
  <c r="G21" i="12"/>
  <c r="F21" i="12"/>
  <c r="E21" i="12"/>
  <c r="D21" i="12"/>
  <c r="C21" i="12"/>
  <c r="B21" i="12"/>
  <c r="J21" i="13"/>
  <c r="K21" i="13"/>
  <c r="K20" i="13"/>
  <c r="J20" i="13"/>
  <c r="J18" i="13"/>
  <c r="K18" i="13"/>
  <c r="J17" i="13"/>
  <c r="K17" i="13"/>
  <c r="J16" i="13"/>
  <c r="K16" i="13"/>
  <c r="K15" i="13"/>
  <c r="J15" i="13"/>
  <c r="J14" i="13"/>
  <c r="K14" i="13"/>
  <c r="J13" i="13"/>
  <c r="K13" i="13"/>
  <c r="J12" i="13"/>
  <c r="K12" i="13"/>
  <c r="J11" i="13"/>
  <c r="K11" i="13"/>
  <c r="J10" i="13"/>
  <c r="K10" i="13"/>
  <c r="G22" i="13"/>
  <c r="E22" i="13"/>
  <c r="D22" i="13"/>
  <c r="C22" i="13"/>
  <c r="B22" i="13"/>
  <c r="I22" i="10" l="1"/>
  <c r="H22" i="10"/>
  <c r="I9" i="12"/>
  <c r="I21" i="12" s="1"/>
  <c r="H9" i="12"/>
  <c r="H21" i="12" s="1"/>
  <c r="H22" i="13"/>
  <c r="J9" i="13"/>
  <c r="J22" i="13" s="1"/>
  <c r="F22" i="13"/>
  <c r="H22" i="11" l="1"/>
  <c r="J9" i="11"/>
  <c r="J22" i="11" s="1"/>
  <c r="K9" i="11"/>
  <c r="K22" i="11" s="1"/>
  <c r="I22" i="11"/>
  <c r="I22" i="13"/>
  <c r="K9" i="13"/>
  <c r="K22" i="13" s="1"/>
</calcChain>
</file>

<file path=xl/sharedStrings.xml><?xml version="1.0" encoding="utf-8"?>
<sst xmlns="http://schemas.openxmlformats.org/spreadsheetml/2006/main" count="629" uniqueCount="200">
  <si>
    <t>Food and Live Animals</t>
  </si>
  <si>
    <t>Beverages and Tobacco</t>
  </si>
  <si>
    <t>Crude Materials</t>
  </si>
  <si>
    <t>Mineral Fuels &amp; Lub.</t>
  </si>
  <si>
    <t>Oils and Fats</t>
  </si>
  <si>
    <t>Chemical Products</t>
  </si>
  <si>
    <t>Manufactured goods</t>
  </si>
  <si>
    <t>Mach. &amp; Transp. Eqt</t>
  </si>
  <si>
    <t>Oth. Manufactures</t>
  </si>
  <si>
    <t>Commodities n.e.s</t>
  </si>
  <si>
    <t>Export Processing Zones</t>
  </si>
  <si>
    <t>Commercial Free Zone</t>
  </si>
  <si>
    <t>Personal Goods</t>
  </si>
  <si>
    <t>Total</t>
  </si>
  <si>
    <t>S.I.T.C Section</t>
  </si>
  <si>
    <t>IMPORTS</t>
  </si>
  <si>
    <t>DOMESTIC</t>
  </si>
  <si>
    <t>RE-EXPORTS</t>
  </si>
  <si>
    <t>TOTAL</t>
  </si>
  <si>
    <t>United States of America</t>
  </si>
  <si>
    <t>Mexico</t>
  </si>
  <si>
    <t>United Kingdom</t>
  </si>
  <si>
    <t>Other European Union</t>
  </si>
  <si>
    <t>Other Central America</t>
  </si>
  <si>
    <t>Panama</t>
  </si>
  <si>
    <t>Costa Rica</t>
  </si>
  <si>
    <t>Canada</t>
  </si>
  <si>
    <t>China</t>
  </si>
  <si>
    <t>Other</t>
  </si>
  <si>
    <t>COUNTRY</t>
  </si>
  <si>
    <t>BARBADOS</t>
  </si>
  <si>
    <t>DOMINICA</t>
  </si>
  <si>
    <t>GRENADA</t>
  </si>
  <si>
    <t>GUYANA</t>
  </si>
  <si>
    <t>JAMAICA</t>
  </si>
  <si>
    <t>ST-KITTS &amp; NEVIS</t>
  </si>
  <si>
    <t>ST-LUCIA</t>
  </si>
  <si>
    <t>SURINAM</t>
  </si>
  <si>
    <t>TRINIDAD &amp; TOBAGO</t>
  </si>
  <si>
    <t>Consumer Goods</t>
  </si>
  <si>
    <t>11.  Food and beverages</t>
  </si>
  <si>
    <t>12.  Transport equipment</t>
  </si>
  <si>
    <t>13.  Durable goods</t>
  </si>
  <si>
    <t>14.  Semi-durable goods</t>
  </si>
  <si>
    <t>15.  Non-durable goods</t>
  </si>
  <si>
    <t>Intermediate Goods</t>
  </si>
  <si>
    <t>21.  Food and beverages</t>
  </si>
  <si>
    <t>22.  Fuels and lubricants</t>
  </si>
  <si>
    <t>23.  Parts and accessories</t>
  </si>
  <si>
    <t>24.  Industrial supplies nes</t>
  </si>
  <si>
    <t>Capital Goods</t>
  </si>
  <si>
    <t>31.  Transport equipment</t>
  </si>
  <si>
    <t>32.  Other capital goods</t>
  </si>
  <si>
    <t>Other Goods</t>
  </si>
  <si>
    <t>41.  Passenger motor cars</t>
  </si>
  <si>
    <t>42.  Motor spirit</t>
  </si>
  <si>
    <t>44.  Goods to CFZ</t>
  </si>
  <si>
    <t>45.  Household goods</t>
  </si>
  <si>
    <t>46.  Goods nes</t>
  </si>
  <si>
    <t>Total Imports</t>
  </si>
  <si>
    <t>Visible Trade Gap</t>
  </si>
  <si>
    <t>EXPORTS (f.o.b)</t>
  </si>
  <si>
    <t>IMPORTS (c.i.f)</t>
  </si>
  <si>
    <t xml:space="preserve"> BALANCE OF TRADE</t>
  </si>
  <si>
    <t>N.A.</t>
  </si>
  <si>
    <t>(BZ $)</t>
  </si>
  <si>
    <t>Annual</t>
  </si>
  <si>
    <t>11:  Food and beverages</t>
  </si>
  <si>
    <t>12:  Transport equipment</t>
  </si>
  <si>
    <t>13:  Durable goods</t>
  </si>
  <si>
    <t>14:  Semi-durable goods</t>
  </si>
  <si>
    <t>15:  Non-durable goods</t>
  </si>
  <si>
    <t>21:  Food and beverages</t>
  </si>
  <si>
    <t>22:  Fuels and lubricants</t>
  </si>
  <si>
    <t>23:  Parts and accessories</t>
  </si>
  <si>
    <t>24:  Industrial supplies nes</t>
  </si>
  <si>
    <t>31:  Transport equipment</t>
  </si>
  <si>
    <t>32:  Other capital goods</t>
  </si>
  <si>
    <t>41:  Passenger motor cars</t>
  </si>
  <si>
    <t>42:  Motor spirit</t>
  </si>
  <si>
    <t>43:  Goods to EPZ</t>
  </si>
  <si>
    <t>44:  Goods to CFZ</t>
  </si>
  <si>
    <t>45:  Household goods</t>
  </si>
  <si>
    <t>46:  Goods nes</t>
  </si>
  <si>
    <t>Total Exports</t>
  </si>
  <si>
    <t>Source: Statistical Institute of Belize</t>
  </si>
  <si>
    <t>Note: Totals may not add up due to rounding</t>
  </si>
  <si>
    <t>Balance of Trade excluding CFZ</t>
  </si>
  <si>
    <t>QUARTER 3</t>
  </si>
  <si>
    <t>QUARTER 1</t>
  </si>
  <si>
    <t>QUARTER 2</t>
  </si>
  <si>
    <t>COMMODITY</t>
  </si>
  <si>
    <t>%</t>
  </si>
  <si>
    <t>MARINE PRODUCTS</t>
  </si>
  <si>
    <t>LBS</t>
  </si>
  <si>
    <t>VALUE</t>
  </si>
  <si>
    <t>SUGAR</t>
  </si>
  <si>
    <t>L/TON</t>
  </si>
  <si>
    <t>MOLASSES</t>
  </si>
  <si>
    <t>ORANGE CONCENTRATE</t>
  </si>
  <si>
    <t>GRAPEFRUIT CONCENTRATE</t>
  </si>
  <si>
    <t>BANANAS</t>
  </si>
  <si>
    <t>M/TON</t>
  </si>
  <si>
    <t xml:space="preserve">VALUE </t>
  </si>
  <si>
    <t xml:space="preserve">SAWN WOOD </t>
  </si>
  <si>
    <t>PAPAYAS</t>
  </si>
  <si>
    <t xml:space="preserve">VALUE  </t>
  </si>
  <si>
    <t>CRUDE OIL</t>
  </si>
  <si>
    <t>OTHER EXPORT</t>
  </si>
  <si>
    <t>TOTAL  VALUE</t>
  </si>
  <si>
    <t>PEPPER SAUCE</t>
  </si>
  <si>
    <t>ORANGE OIL</t>
  </si>
  <si>
    <t>GRAPEFRUIT OIL</t>
  </si>
  <si>
    <t>R.K. BEANS</t>
  </si>
  <si>
    <t>BLACK EYE PEAS</t>
  </si>
  <si>
    <t xml:space="preserve">OTHER VALUE  </t>
  </si>
  <si>
    <t xml:space="preserve">TOTAL VALUE  </t>
  </si>
  <si>
    <t>GUATEMALA</t>
  </si>
  <si>
    <t>INDIA</t>
  </si>
  <si>
    <t>HONDURAS</t>
  </si>
  <si>
    <t>JAPAN</t>
  </si>
  <si>
    <t>NETHERLANDS (HOLLAND)</t>
  </si>
  <si>
    <t>EL SALVADOR</t>
  </si>
  <si>
    <t>GERMANY,FEDL.REP.OF</t>
  </si>
  <si>
    <t>MALAYSIA</t>
  </si>
  <si>
    <t>NEW TAIWAN</t>
  </si>
  <si>
    <t>Table 1</t>
  </si>
  <si>
    <t>Value of Belize Imports and Exports by Section of the S.I.T.C</t>
  </si>
  <si>
    <t>Table 3</t>
  </si>
  <si>
    <t>Value of Belize Imports and Exports by Major Trading Partners</t>
  </si>
  <si>
    <t>Table 5</t>
  </si>
  <si>
    <t>Table 7</t>
  </si>
  <si>
    <t>Value of  Belize Imports and Exports to Caricom Countries</t>
  </si>
  <si>
    <t>Table 9</t>
  </si>
  <si>
    <t>Value of Belize Imports by Economic End-Use</t>
  </si>
  <si>
    <t>Table 10</t>
  </si>
  <si>
    <t>Value of Belize Imports by Economic End Use for  the Previous Five Quarters</t>
  </si>
  <si>
    <t>Table 11</t>
  </si>
  <si>
    <t>Table 12</t>
  </si>
  <si>
    <t>Direction of Trade for Selected Countries</t>
  </si>
  <si>
    <t xml:space="preserve"> Belize's Major Domestic Exports by Value and Percentage Share of the Total Gross Domestic Exports</t>
  </si>
  <si>
    <t>PULP CELLS</t>
  </si>
  <si>
    <t>ANIMAL FEED</t>
  </si>
  <si>
    <t>Curaçao</t>
  </si>
  <si>
    <t>UNITED ARAB EMIRATES</t>
  </si>
  <si>
    <t>REPUBLIC OF AUSTRIA</t>
  </si>
  <si>
    <t>BRAZIL</t>
  </si>
  <si>
    <t>CHILE</t>
  </si>
  <si>
    <t>DENMARK</t>
  </si>
  <si>
    <t>SOUTH KOREA</t>
  </si>
  <si>
    <t>LITHUANIA</t>
  </si>
  <si>
    <t>RUSSIAN FEDERATION</t>
  </si>
  <si>
    <t>THAILAND</t>
  </si>
  <si>
    <t>VENEZUELA</t>
  </si>
  <si>
    <t>VIETNAM</t>
  </si>
  <si>
    <t>CARICOM</t>
  </si>
  <si>
    <t>CORN MEAL</t>
  </si>
  <si>
    <t>Value of Belize's Caricom Imports and Exports by Section of the S.I.T.C</t>
  </si>
  <si>
    <t xml:space="preserve">Value of Belize's Other Exports </t>
  </si>
  <si>
    <t>Table 8</t>
  </si>
  <si>
    <t>Jan-Dec</t>
  </si>
  <si>
    <t>Caricom</t>
  </si>
  <si>
    <t>Curacao</t>
  </si>
  <si>
    <t>Value of  Belize Imports  and Exports to Caricom Countries</t>
  </si>
  <si>
    <t>ANTIGUA &amp; BARBUDA</t>
  </si>
  <si>
    <t>HAITI</t>
  </si>
  <si>
    <t>ST. KITTS &amp; NEVIS</t>
  </si>
  <si>
    <t>ST. LUCIA</t>
  </si>
  <si>
    <t>SURINAME</t>
  </si>
  <si>
    <t>Totals may not add up due to rounding</t>
  </si>
  <si>
    <t>Jan-Feb</t>
  </si>
  <si>
    <t>For January-February of 2013 and 2014</t>
  </si>
  <si>
    <t xml:space="preserve"> For January-February of 2013 and 2014</t>
  </si>
  <si>
    <t>(BZ $ '000)</t>
  </si>
  <si>
    <t>MONTSERRAT</t>
  </si>
  <si>
    <t>ST VINCENT &amp; GREN.</t>
  </si>
  <si>
    <t>LBS '000</t>
  </si>
  <si>
    <t xml:space="preserve">LBS '000 </t>
  </si>
  <si>
    <t>GALS'000</t>
  </si>
  <si>
    <t>GALS '000</t>
  </si>
  <si>
    <t>BD FT '000</t>
  </si>
  <si>
    <t>GALLONS '000</t>
  </si>
  <si>
    <t>Table 13</t>
  </si>
  <si>
    <t>Table 6</t>
  </si>
  <si>
    <t>Table 4</t>
  </si>
  <si>
    <t>Table 2</t>
  </si>
  <si>
    <t>QUARTER 4</t>
  </si>
  <si>
    <t>* Balance of Trade excluding CFZ</t>
  </si>
  <si>
    <t>N.A</t>
  </si>
  <si>
    <t>BAHAMAS</t>
  </si>
  <si>
    <t>43.  Goods to EPZ/DPA</t>
  </si>
  <si>
    <t>PINEAPPLE CONCENTRATE</t>
  </si>
  <si>
    <t>ORANGE SQUASH</t>
  </si>
  <si>
    <t>GRAPEFRUIT SQUASH</t>
  </si>
  <si>
    <t>ORANGES</t>
  </si>
  <si>
    <t>MAY</t>
  </si>
  <si>
    <t>JANUARY - MAY</t>
  </si>
  <si>
    <t>Jan-May</t>
  </si>
  <si>
    <t>For May of 2023 and 2024</t>
  </si>
  <si>
    <t>For January-May of 2023 and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</si>
</sst>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_(* #,##0.0_);_(* \(#,##0.0\);_(* &quot;-&quot;??_);_(@_)"/>
    <numFmt numFmtId="168" formatCode="#,##0.0"/>
    <numFmt numFmtId="169" formatCode="#,###.0&quot;*&quot;"/>
    <numFmt numFmtId="170" formatCode="_(* #,##0.000000_);_(* \(#,##0.000000\);_(* &quot;-&quot;??_);_(@_)"/>
    <numFmt numFmtId="171" formatCode="_(* #,##0.0_);_(* \(#,##0.0\);_(* &quot;-&quot;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i/>
      <sz val="10"/>
      <name val="Arial"/>
      <family val="2"/>
    </font>
    <font>
      <b/>
      <i/>
      <sz val="9"/>
      <color theme="1"/>
      <name val="Arial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238">
    <xf numFmtId="0" fontId="0" fillId="0" borderId="0" xfId="0"/>
    <xf numFmtId="0" fontId="5" fillId="0" borderId="0" xfId="2" applyFont="1"/>
    <xf numFmtId="165" fontId="0" fillId="0" borderId="8" xfId="1" applyNumberFormat="1" applyFont="1" applyBorder="1"/>
    <xf numFmtId="0" fontId="4" fillId="2" borderId="12" xfId="2" applyFont="1" applyFill="1" applyBorder="1"/>
    <xf numFmtId="165" fontId="0" fillId="0" borderId="0" xfId="0" applyNumberFormat="1"/>
    <xf numFmtId="0" fontId="4" fillId="0" borderId="14" xfId="2" applyFont="1" applyBorder="1"/>
    <xf numFmtId="0" fontId="0" fillId="0" borderId="16" xfId="0" applyBorder="1"/>
    <xf numFmtId="1" fontId="0" fillId="0" borderId="0" xfId="0" applyNumberFormat="1"/>
    <xf numFmtId="0" fontId="7" fillId="0" borderId="16" xfId="0" applyFont="1" applyBorder="1"/>
    <xf numFmtId="0" fontId="7" fillId="0" borderId="17" xfId="0" applyFont="1" applyBorder="1"/>
    <xf numFmtId="0" fontId="0" fillId="0" borderId="4" xfId="0" applyBorder="1"/>
    <xf numFmtId="0" fontId="7" fillId="4" borderId="12" xfId="0" applyFont="1" applyFill="1" applyBorder="1"/>
    <xf numFmtId="0" fontId="7" fillId="4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4" xfId="0" applyFont="1" applyBorder="1"/>
    <xf numFmtId="0" fontId="7" fillId="0" borderId="14" xfId="0" applyFont="1" applyBorder="1" applyAlignment="1">
      <alignment horizontal="center"/>
    </xf>
    <xf numFmtId="165" fontId="0" fillId="0" borderId="0" xfId="1" applyNumberFormat="1" applyFont="1"/>
    <xf numFmtId="0" fontId="7" fillId="0" borderId="8" xfId="0" applyFont="1" applyBorder="1"/>
    <xf numFmtId="0" fontId="7" fillId="0" borderId="0" xfId="0" applyFont="1" applyAlignment="1">
      <alignment horizontal="right"/>
    </xf>
    <xf numFmtId="0" fontId="10" fillId="5" borderId="16" xfId="2" applyFont="1" applyFill="1" applyBorder="1"/>
    <xf numFmtId="0" fontId="10" fillId="4" borderId="8" xfId="2" applyFont="1" applyFill="1" applyBorder="1"/>
    <xf numFmtId="0" fontId="10" fillId="4" borderId="10" xfId="2" applyFont="1" applyFill="1" applyBorder="1"/>
    <xf numFmtId="165" fontId="4" fillId="0" borderId="0" xfId="2" applyNumberFormat="1" applyFont="1"/>
    <xf numFmtId="3" fontId="0" fillId="0" borderId="0" xfId="0" applyNumberFormat="1"/>
    <xf numFmtId="164" fontId="0" fillId="0" borderId="0" xfId="1" applyFont="1" applyFill="1"/>
    <xf numFmtId="0" fontId="2" fillId="0" borderId="0" xfId="0" applyFont="1"/>
    <xf numFmtId="0" fontId="4" fillId="0" borderId="6" xfId="2" applyFont="1" applyBorder="1"/>
    <xf numFmtId="1" fontId="6" fillId="0" borderId="6" xfId="1" applyNumberFormat="1" applyFont="1" applyFill="1" applyBorder="1" applyAlignment="1">
      <alignment horizontal="center" vertical="center"/>
    </xf>
    <xf numFmtId="0" fontId="11" fillId="0" borderId="16" xfId="0" applyFont="1" applyBorder="1"/>
    <xf numFmtId="0" fontId="11" fillId="0" borderId="0" xfId="0" applyFont="1"/>
    <xf numFmtId="0" fontId="11" fillId="0" borderId="4" xfId="0" applyFont="1" applyBorder="1"/>
    <xf numFmtId="0" fontId="7" fillId="0" borderId="0" xfId="0" applyFont="1"/>
    <xf numFmtId="0" fontId="7" fillId="0" borderId="4" xfId="0" applyFont="1" applyBorder="1" applyAlignment="1">
      <alignment horizontal="right"/>
    </xf>
    <xf numFmtId="0" fontId="4" fillId="0" borderId="7" xfId="2" applyFont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0" borderId="9" xfId="2" applyFont="1" applyBorder="1"/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9" xfId="2" applyFont="1" applyBorder="1"/>
    <xf numFmtId="3" fontId="0" fillId="0" borderId="0" xfId="1" applyNumberFormat="1" applyFont="1"/>
    <xf numFmtId="0" fontId="3" fillId="3" borderId="7" xfId="2" applyFill="1" applyBorder="1"/>
    <xf numFmtId="0" fontId="3" fillId="3" borderId="9" xfId="2" applyFill="1" applyBorder="1"/>
    <xf numFmtId="0" fontId="12" fillId="0" borderId="8" xfId="2" applyFont="1" applyBorder="1" applyAlignment="1">
      <alignment horizontal="center"/>
    </xf>
    <xf numFmtId="0" fontId="12" fillId="0" borderId="9" xfId="2" applyFont="1" applyBorder="1" applyAlignment="1">
      <alignment horizontal="center"/>
    </xf>
    <xf numFmtId="0" fontId="13" fillId="0" borderId="9" xfId="2" applyFont="1" applyBorder="1"/>
    <xf numFmtId="0" fontId="4" fillId="6" borderId="20" xfId="2" applyFont="1" applyFill="1" applyBorder="1"/>
    <xf numFmtId="0" fontId="7" fillId="0" borderId="9" xfId="0" applyFont="1" applyBorder="1" applyAlignment="1">
      <alignment horizontal="center"/>
    </xf>
    <xf numFmtId="0" fontId="4" fillId="0" borderId="16" xfId="2" applyFont="1" applyBorder="1"/>
    <xf numFmtId="0" fontId="0" fillId="0" borderId="6" xfId="0" applyBorder="1"/>
    <xf numFmtId="0" fontId="0" fillId="0" borderId="13" xfId="0" applyBorder="1"/>
    <xf numFmtId="0" fontId="0" fillId="0" borderId="7" xfId="0" applyBorder="1"/>
    <xf numFmtId="0" fontId="10" fillId="5" borderId="8" xfId="2" applyFont="1" applyFill="1" applyBorder="1"/>
    <xf numFmtId="0" fontId="10" fillId="5" borderId="6" xfId="2" applyFont="1" applyFill="1" applyBorder="1"/>
    <xf numFmtId="167" fontId="0" fillId="0" borderId="9" xfId="1" applyNumberFormat="1" applyFont="1" applyBorder="1"/>
    <xf numFmtId="167" fontId="0" fillId="0" borderId="8" xfId="1" applyNumberFormat="1" applyFont="1" applyBorder="1"/>
    <xf numFmtId="167" fontId="0" fillId="0" borderId="0" xfId="1" applyNumberFormat="1" applyFont="1" applyBorder="1"/>
    <xf numFmtId="167" fontId="0" fillId="0" borderId="8" xfId="1" applyNumberFormat="1" applyFont="1" applyBorder="1" applyAlignment="1">
      <alignment horizontal="right"/>
    </xf>
    <xf numFmtId="167" fontId="0" fillId="0" borderId="9" xfId="1" applyNumberFormat="1" applyFont="1" applyBorder="1" applyAlignment="1">
      <alignment horizontal="right"/>
    </xf>
    <xf numFmtId="168" fontId="0" fillId="0" borderId="8" xfId="1" applyNumberFormat="1" applyFont="1" applyBorder="1" applyAlignment="1">
      <alignment horizontal="right"/>
    </xf>
    <xf numFmtId="168" fontId="0" fillId="0" borderId="9" xfId="1" applyNumberFormat="1" applyFont="1" applyBorder="1" applyAlignment="1">
      <alignment horizontal="right"/>
    </xf>
    <xf numFmtId="167" fontId="8" fillId="0" borderId="9" xfId="2" applyNumberFormat="1" applyFont="1" applyBorder="1"/>
    <xf numFmtId="167" fontId="0" fillId="0" borderId="9" xfId="0" applyNumberFormat="1" applyBorder="1"/>
    <xf numFmtId="167" fontId="0" fillId="0" borderId="0" xfId="0" applyNumberFormat="1"/>
    <xf numFmtId="168" fontId="0" fillId="0" borderId="8" xfId="1" applyNumberFormat="1" applyFont="1" applyBorder="1"/>
    <xf numFmtId="168" fontId="0" fillId="0" borderId="9" xfId="1" applyNumberFormat="1" applyFont="1" applyBorder="1"/>
    <xf numFmtId="168" fontId="0" fillId="0" borderId="11" xfId="1" applyNumberFormat="1" applyFont="1" applyBorder="1"/>
    <xf numFmtId="169" fontId="7" fillId="4" borderId="12" xfId="1" applyNumberFormat="1" applyFont="1" applyFill="1" applyBorder="1"/>
    <xf numFmtId="166" fontId="0" fillId="0" borderId="0" xfId="0" applyNumberFormat="1"/>
    <xf numFmtId="167" fontId="0" fillId="4" borderId="9" xfId="0" applyNumberFormat="1" applyFill="1" applyBorder="1"/>
    <xf numFmtId="167" fontId="0" fillId="0" borderId="0" xfId="1" applyNumberFormat="1" applyFont="1" applyBorder="1" applyAlignment="1">
      <alignment horizontal="right"/>
    </xf>
    <xf numFmtId="167" fontId="0" fillId="0" borderId="0" xfId="1" applyNumberFormat="1" applyFont="1"/>
    <xf numFmtId="167" fontId="7" fillId="4" borderId="5" xfId="1" applyNumberFormat="1" applyFont="1" applyFill="1" applyBorder="1"/>
    <xf numFmtId="167" fontId="7" fillId="4" borderId="20" xfId="1" applyNumberFormat="1" applyFont="1" applyFill="1" applyBorder="1"/>
    <xf numFmtId="167" fontId="7" fillId="4" borderId="15" xfId="1" applyNumberFormat="1" applyFont="1" applyFill="1" applyBorder="1"/>
    <xf numFmtId="167" fontId="0" fillId="0" borderId="10" xfId="1" applyNumberFormat="1" applyFont="1" applyBorder="1"/>
    <xf numFmtId="167" fontId="4" fillId="6" borderId="5" xfId="2" applyNumberFormat="1" applyFont="1" applyFill="1" applyBorder="1"/>
    <xf numFmtId="167" fontId="4" fillId="6" borderId="20" xfId="2" applyNumberFormat="1" applyFont="1" applyFill="1" applyBorder="1"/>
    <xf numFmtId="167" fontId="0" fillId="0" borderId="8" xfId="0" applyNumberFormat="1" applyBorder="1"/>
    <xf numFmtId="0" fontId="11" fillId="0" borderId="21" xfId="0" applyFont="1" applyBorder="1"/>
    <xf numFmtId="167" fontId="0" fillId="0" borderId="16" xfId="1" applyNumberFormat="1" applyFont="1" applyBorder="1"/>
    <xf numFmtId="168" fontId="7" fillId="0" borderId="8" xfId="0" applyNumberFormat="1" applyFont="1" applyBorder="1"/>
    <xf numFmtId="167" fontId="7" fillId="0" borderId="16" xfId="1" applyNumberFormat="1" applyFont="1" applyBorder="1"/>
    <xf numFmtId="167" fontId="7" fillId="0" borderId="0" xfId="1" applyNumberFormat="1" applyFont="1"/>
    <xf numFmtId="167" fontId="7" fillId="0" borderId="8" xfId="1" applyNumberFormat="1" applyFont="1" applyBorder="1"/>
    <xf numFmtId="169" fontId="7" fillId="0" borderId="10" xfId="1" applyNumberFormat="1" applyFont="1" applyBorder="1"/>
    <xf numFmtId="167" fontId="0" fillId="4" borderId="16" xfId="1" applyNumberFormat="1" applyFont="1" applyFill="1" applyBorder="1"/>
    <xf numFmtId="167" fontId="10" fillId="4" borderId="17" xfId="1" applyNumberFormat="1" applyFont="1" applyFill="1" applyBorder="1"/>
    <xf numFmtId="170" fontId="0" fillId="0" borderId="0" xfId="0" applyNumberFormat="1"/>
    <xf numFmtId="0" fontId="6" fillId="4" borderId="6" xfId="0" applyFont="1" applyFill="1" applyBorder="1" applyAlignment="1">
      <alignment horizontal="center" vertical="center"/>
    </xf>
    <xf numFmtId="167" fontId="0" fillId="4" borderId="0" xfId="1" applyNumberFormat="1" applyFont="1" applyFill="1" applyBorder="1"/>
    <xf numFmtId="0" fontId="10" fillId="5" borderId="14" xfId="2" applyFont="1" applyFill="1" applyBorder="1"/>
    <xf numFmtId="0" fontId="10" fillId="4" borderId="17" xfId="2" applyFont="1" applyFill="1" applyBorder="1"/>
    <xf numFmtId="1" fontId="7" fillId="4" borderId="2" xfId="1" applyNumberFormat="1" applyFont="1" applyFill="1" applyBorder="1" applyAlignment="1">
      <alignment horizontal="center" vertical="center"/>
    </xf>
    <xf numFmtId="167" fontId="7" fillId="0" borderId="8" xfId="0" applyNumberFormat="1" applyFont="1" applyBorder="1"/>
    <xf numFmtId="0" fontId="10" fillId="0" borderId="8" xfId="2" applyFont="1" applyBorder="1"/>
    <xf numFmtId="165" fontId="0" fillId="0" borderId="8" xfId="0" applyNumberFormat="1" applyBorder="1"/>
    <xf numFmtId="165" fontId="0" fillId="0" borderId="9" xfId="0" applyNumberFormat="1" applyBorder="1"/>
    <xf numFmtId="167" fontId="7" fillId="7" borderId="1" xfId="1" applyNumberFormat="1" applyFont="1" applyFill="1" applyBorder="1"/>
    <xf numFmtId="167" fontId="8" fillId="0" borderId="8" xfId="2" applyNumberFormat="1" applyFont="1" applyBorder="1"/>
    <xf numFmtId="167" fontId="4" fillId="2" borderId="1" xfId="2" applyNumberFormat="1" applyFont="1" applyFill="1" applyBorder="1"/>
    <xf numFmtId="0" fontId="4" fillId="2" borderId="1" xfId="2" applyFont="1" applyFill="1" applyBorder="1"/>
    <xf numFmtId="0" fontId="4" fillId="0" borderId="8" xfId="2" applyFont="1" applyBorder="1"/>
    <xf numFmtId="169" fontId="7" fillId="7" borderId="17" xfId="1" applyNumberFormat="1" applyFont="1" applyFill="1" applyBorder="1"/>
    <xf numFmtId="169" fontId="7" fillId="7" borderId="1" xfId="1" applyNumberFormat="1" applyFont="1" applyFill="1" applyBorder="1"/>
    <xf numFmtId="0" fontId="8" fillId="3" borderId="6" xfId="2" applyFont="1" applyFill="1" applyBorder="1"/>
    <xf numFmtId="0" fontId="4" fillId="2" borderId="2" xfId="2" applyFont="1" applyFill="1" applyBorder="1"/>
    <xf numFmtId="0" fontId="11" fillId="0" borderId="8" xfId="0" applyFont="1" applyBorder="1"/>
    <xf numFmtId="0" fontId="7" fillId="4" borderId="2" xfId="0" applyFont="1" applyFill="1" applyBorder="1"/>
    <xf numFmtId="0" fontId="10" fillId="5" borderId="10" xfId="2" applyFont="1" applyFill="1" applyBorder="1"/>
    <xf numFmtId="0" fontId="10" fillId="4" borderId="16" xfId="2" applyFont="1" applyFill="1" applyBorder="1"/>
    <xf numFmtId="0" fontId="10" fillId="5" borderId="17" xfId="2" applyFont="1" applyFill="1" applyBorder="1"/>
    <xf numFmtId="0" fontId="10" fillId="4" borderId="6" xfId="2" applyFont="1" applyFill="1" applyBorder="1"/>
    <xf numFmtId="167" fontId="9" fillId="4" borderId="7" xfId="1" applyNumberFormat="1" applyFont="1" applyFill="1" applyBorder="1"/>
    <xf numFmtId="167" fontId="9" fillId="4" borderId="11" xfId="1" applyNumberFormat="1" applyFont="1" applyFill="1" applyBorder="1"/>
    <xf numFmtId="0" fontId="10" fillId="4" borderId="14" xfId="2" applyFont="1" applyFill="1" applyBorder="1"/>
    <xf numFmtId="1" fontId="6" fillId="0" borderId="14" xfId="1" applyNumberFormat="1" applyFont="1" applyFill="1" applyBorder="1" applyAlignment="1">
      <alignment horizontal="center" vertical="center"/>
    </xf>
    <xf numFmtId="165" fontId="0" fillId="0" borderId="16" xfId="1" applyNumberFormat="1" applyFont="1" applyBorder="1"/>
    <xf numFmtId="168" fontId="7" fillId="0" borderId="16" xfId="0" applyNumberFormat="1" applyFont="1" applyBorder="1"/>
    <xf numFmtId="167" fontId="7" fillId="0" borderId="16" xfId="0" applyNumberFormat="1" applyFont="1" applyBorder="1"/>
    <xf numFmtId="169" fontId="7" fillId="0" borderId="17" xfId="1" applyNumberFormat="1" applyFont="1" applyBorder="1"/>
    <xf numFmtId="164" fontId="8" fillId="0" borderId="8" xfId="1" applyFont="1" applyFill="1" applyBorder="1"/>
    <xf numFmtId="164" fontId="4" fillId="7" borderId="1" xfId="2" applyNumberFormat="1" applyFont="1" applyFill="1" applyBorder="1"/>
    <xf numFmtId="164" fontId="4" fillId="7" borderId="1" xfId="1" applyFont="1" applyFill="1" applyBorder="1"/>
    <xf numFmtId="167" fontId="8" fillId="0" borderId="8" xfId="1" applyNumberFormat="1" applyFont="1" applyFill="1" applyBorder="1"/>
    <xf numFmtId="167" fontId="4" fillId="7" borderId="1" xfId="2" applyNumberFormat="1" applyFont="1" applyFill="1" applyBorder="1"/>
    <xf numFmtId="167" fontId="8" fillId="0" borderId="8" xfId="1" applyNumberFormat="1" applyFont="1" applyBorder="1"/>
    <xf numFmtId="167" fontId="4" fillId="2" borderId="2" xfId="2" applyNumberFormat="1" applyFont="1" applyFill="1" applyBorder="1"/>
    <xf numFmtId="17" fontId="6" fillId="0" borderId="6" xfId="0" applyNumberFormat="1" applyFont="1" applyBorder="1" applyAlignment="1">
      <alignment horizontal="center"/>
    </xf>
    <xf numFmtId="17" fontId="6" fillId="0" borderId="7" xfId="0" applyNumberFormat="1" applyFont="1" applyBorder="1" applyAlignment="1">
      <alignment horizontal="center"/>
    </xf>
    <xf numFmtId="167" fontId="0" fillId="0" borderId="11" xfId="1" applyNumberFormat="1" applyFont="1" applyBorder="1"/>
    <xf numFmtId="167" fontId="8" fillId="0" borderId="0" xfId="1" applyNumberFormat="1" applyFont="1" applyFill="1" applyBorder="1"/>
    <xf numFmtId="167" fontId="8" fillId="0" borderId="9" xfId="1" applyNumberFormat="1" applyFont="1" applyFill="1" applyBorder="1"/>
    <xf numFmtId="0" fontId="0" fillId="0" borderId="9" xfId="0" applyBorder="1"/>
    <xf numFmtId="167" fontId="7" fillId="4" borderId="12" xfId="1" applyNumberFormat="1" applyFont="1" applyFill="1" applyBorder="1"/>
    <xf numFmtId="167" fontId="8" fillId="0" borderId="0" xfId="2" applyNumberFormat="1" applyFont="1"/>
    <xf numFmtId="171" fontId="0" fillId="0" borderId="0" xfId="0" applyNumberFormat="1"/>
    <xf numFmtId="0" fontId="7" fillId="4" borderId="19" xfId="0" applyFont="1" applyFill="1" applyBorder="1"/>
    <xf numFmtId="167" fontId="7" fillId="7" borderId="17" xfId="1" applyNumberFormat="1" applyFont="1" applyFill="1" applyBorder="1"/>
    <xf numFmtId="165" fontId="0" fillId="0" borderId="10" xfId="0" applyNumberFormat="1" applyBorder="1"/>
    <xf numFmtId="165" fontId="0" fillId="0" borderId="11" xfId="0" applyNumberFormat="1" applyBorder="1"/>
    <xf numFmtId="17" fontId="14" fillId="0" borderId="0" xfId="1" applyNumberFormat="1" applyFont="1" applyAlignment="1"/>
    <xf numFmtId="164" fontId="14" fillId="0" borderId="0" xfId="1" applyFont="1"/>
    <xf numFmtId="17" fontId="14" fillId="0" borderId="0" xfId="1" applyNumberFormat="1" applyFont="1" applyAlignment="1">
      <alignment horizontal="right"/>
    </xf>
    <xf numFmtId="165" fontId="7" fillId="0" borderId="16" xfId="1" applyNumberFormat="1" applyFont="1" applyBorder="1"/>
    <xf numFmtId="0" fontId="11" fillId="0" borderId="22" xfId="0" applyFont="1" applyBorder="1"/>
    <xf numFmtId="0" fontId="11" fillId="0" borderId="9" xfId="0" applyFont="1" applyBorder="1"/>
    <xf numFmtId="0" fontId="6" fillId="3" borderId="14" xfId="0" applyFont="1" applyFill="1" applyBorder="1" applyAlignment="1">
      <alignment horizontal="center"/>
    </xf>
    <xf numFmtId="0" fontId="0" fillId="0" borderId="8" xfId="0" applyBorder="1"/>
    <xf numFmtId="167" fontId="0" fillId="0" borderId="16" xfId="0" applyNumberFormat="1" applyBorder="1"/>
    <xf numFmtId="0" fontId="6" fillId="3" borderId="6" xfId="0" applyFont="1" applyFill="1" applyBorder="1" applyAlignment="1">
      <alignment horizontal="center"/>
    </xf>
    <xf numFmtId="164" fontId="7" fillId="0" borderId="16" xfId="1" applyFont="1" applyBorder="1" applyAlignment="1">
      <alignment vertical="center"/>
    </xf>
    <xf numFmtId="164" fontId="7" fillId="0" borderId="8" xfId="1" applyFont="1" applyBorder="1" applyAlignment="1">
      <alignment vertical="center"/>
    </xf>
    <xf numFmtId="168" fontId="0" fillId="0" borderId="10" xfId="1" applyNumberFormat="1" applyFont="1" applyBorder="1"/>
    <xf numFmtId="0" fontId="7" fillId="4" borderId="7" xfId="0" applyFont="1" applyFill="1" applyBorder="1" applyAlignment="1">
      <alignment horizontal="center" vertical="center"/>
    </xf>
    <xf numFmtId="0" fontId="10" fillId="0" borderId="14" xfId="2" applyFont="1" applyBorder="1"/>
    <xf numFmtId="164" fontId="0" fillId="0" borderId="8" xfId="1" applyFont="1" applyFill="1" applyBorder="1"/>
    <xf numFmtId="164" fontId="0" fillId="0" borderId="9" xfId="1" applyFont="1" applyFill="1" applyBorder="1"/>
    <xf numFmtId="164" fontId="0" fillId="0" borderId="0" xfId="1" applyFont="1" applyFill="1" applyBorder="1"/>
    <xf numFmtId="164" fontId="0" fillId="0" borderId="0" xfId="1" applyFont="1"/>
    <xf numFmtId="0" fontId="10" fillId="0" borderId="16" xfId="2" applyFont="1" applyBorder="1"/>
    <xf numFmtId="167" fontId="0" fillId="0" borderId="9" xfId="1" applyNumberFormat="1" applyFont="1" applyFill="1" applyBorder="1"/>
    <xf numFmtId="166" fontId="0" fillId="0" borderId="9" xfId="0" applyNumberFormat="1" applyBorder="1"/>
    <xf numFmtId="164" fontId="0" fillId="0" borderId="8" xfId="1" applyFont="1" applyBorder="1"/>
    <xf numFmtId="0" fontId="10" fillId="5" borderId="9" xfId="2" applyFont="1" applyFill="1" applyBorder="1"/>
    <xf numFmtId="167" fontId="0" fillId="0" borderId="0" xfId="1" applyNumberFormat="1" applyFont="1" applyFill="1" applyBorder="1"/>
    <xf numFmtId="167" fontId="0" fillId="0" borderId="13" xfId="1" applyNumberFormat="1" applyFont="1" applyFill="1" applyBorder="1" applyAlignment="1">
      <alignment horizontal="center"/>
    </xf>
    <xf numFmtId="167" fontId="0" fillId="0" borderId="7" xfId="1" applyNumberFormat="1" applyFont="1" applyFill="1" applyBorder="1"/>
    <xf numFmtId="167" fontId="0" fillId="0" borderId="13" xfId="1" applyNumberFormat="1" applyFont="1" applyBorder="1" applyAlignment="1">
      <alignment horizontal="center"/>
    </xf>
    <xf numFmtId="166" fontId="0" fillId="0" borderId="7" xfId="0" applyNumberFormat="1" applyBorder="1"/>
    <xf numFmtId="167" fontId="0" fillId="0" borderId="6" xfId="1" applyNumberFormat="1" applyFont="1" applyFill="1" applyBorder="1" applyAlignment="1">
      <alignment horizontal="center"/>
    </xf>
    <xf numFmtId="0" fontId="10" fillId="0" borderId="10" xfId="2" applyFont="1" applyBorder="1"/>
    <xf numFmtId="0" fontId="10" fillId="0" borderId="4" xfId="2" applyFont="1" applyBorder="1"/>
    <xf numFmtId="167" fontId="0" fillId="0" borderId="10" xfId="1" applyNumberFormat="1" applyFont="1" applyFill="1" applyBorder="1"/>
    <xf numFmtId="167" fontId="0" fillId="0" borderId="11" xfId="1" applyNumberFormat="1" applyFont="1" applyFill="1" applyBorder="1"/>
    <xf numFmtId="167" fontId="0" fillId="0" borderId="4" xfId="1" applyNumberFormat="1" applyFont="1" applyFill="1" applyBorder="1"/>
    <xf numFmtId="167" fontId="0" fillId="0" borderId="11" xfId="0" applyNumberFormat="1" applyBorder="1"/>
    <xf numFmtId="0" fontId="10" fillId="4" borderId="7" xfId="2" applyFont="1" applyFill="1" applyBorder="1"/>
    <xf numFmtId="167" fontId="9" fillId="4" borderId="6" xfId="1" applyNumberFormat="1" applyFont="1" applyFill="1" applyBorder="1"/>
    <xf numFmtId="164" fontId="9" fillId="4" borderId="4" xfId="1" applyFont="1" applyFill="1" applyBorder="1"/>
    <xf numFmtId="0" fontId="6" fillId="4" borderId="14" xfId="0" applyFont="1" applyFill="1" applyBorder="1" applyAlignment="1">
      <alignment horizontal="center" vertical="center"/>
    </xf>
    <xf numFmtId="164" fontId="0" fillId="0" borderId="0" xfId="1" applyFont="1" applyBorder="1"/>
    <xf numFmtId="164" fontId="0" fillId="0" borderId="9" xfId="1" applyFont="1" applyBorder="1"/>
    <xf numFmtId="0" fontId="0" fillId="0" borderId="10" xfId="0" applyBorder="1"/>
    <xf numFmtId="0" fontId="0" fillId="0" borderId="11" xfId="0" applyBorder="1"/>
    <xf numFmtId="167" fontId="0" fillId="0" borderId="14" xfId="1" applyNumberFormat="1" applyFont="1" applyBorder="1" applyAlignment="1">
      <alignment horizontal="center"/>
    </xf>
    <xf numFmtId="167" fontId="8" fillId="0" borderId="17" xfId="2" applyNumberFormat="1" applyFont="1" applyBorder="1"/>
    <xf numFmtId="164" fontId="0" fillId="0" borderId="16" xfId="1" applyFont="1" applyBorder="1"/>
    <xf numFmtId="0" fontId="6" fillId="0" borderId="14" xfId="0" applyFont="1" applyBorder="1" applyAlignment="1">
      <alignment horizontal="center"/>
    </xf>
    <xf numFmtId="0" fontId="7" fillId="4" borderId="0" xfId="0" applyFont="1" applyFill="1" applyAlignment="1">
      <alignment horizontal="center"/>
    </xf>
    <xf numFmtId="165" fontId="0" fillId="0" borderId="0" xfId="1" applyNumberFormat="1" applyFont="1" applyBorder="1"/>
    <xf numFmtId="165" fontId="7" fillId="0" borderId="0" xfId="1" applyNumberFormat="1" applyFont="1" applyBorder="1"/>
    <xf numFmtId="164" fontId="7" fillId="0" borderId="0" xfId="1" applyFont="1" applyBorder="1" applyAlignment="1">
      <alignment vertical="center"/>
    </xf>
    <xf numFmtId="165" fontId="7" fillId="0" borderId="8" xfId="1" applyNumberFormat="1" applyFont="1" applyBorder="1"/>
    <xf numFmtId="165" fontId="0" fillId="0" borderId="9" xfId="1" applyNumberFormat="1" applyFont="1" applyBorder="1"/>
    <xf numFmtId="165" fontId="7" fillId="0" borderId="16" xfId="1" applyNumberFormat="1" applyFont="1" applyFill="1" applyBorder="1"/>
    <xf numFmtId="165" fontId="7" fillId="0" borderId="9" xfId="1" applyNumberFormat="1" applyFont="1" applyFill="1" applyBorder="1"/>
    <xf numFmtId="164" fontId="7" fillId="0" borderId="16" xfId="1" applyFont="1" applyBorder="1"/>
    <xf numFmtId="164" fontId="7" fillId="0" borderId="17" xfId="1" applyFont="1" applyBorder="1"/>
    <xf numFmtId="168" fontId="0" fillId="0" borderId="0" xfId="0" applyNumberFormat="1"/>
    <xf numFmtId="167" fontId="7" fillId="4" borderId="1" xfId="0" applyNumberFormat="1" applyFont="1" applyFill="1" applyBorder="1"/>
    <xf numFmtId="168" fontId="7" fillId="4" borderId="1" xfId="0" applyNumberFormat="1" applyFont="1" applyFill="1" applyBorder="1"/>
    <xf numFmtId="168" fontId="0" fillId="0" borderId="10" xfId="1" applyNumberFormat="1" applyFont="1" applyBorder="1" applyAlignment="1">
      <alignment horizontal="right"/>
    </xf>
    <xf numFmtId="168" fontId="0" fillId="0" borderId="11" xfId="1" applyNumberFormat="1" applyFont="1" applyBorder="1" applyAlignment="1">
      <alignment horizontal="right"/>
    </xf>
    <xf numFmtId="167" fontId="7" fillId="7" borderId="12" xfId="1" applyNumberFormat="1" applyFont="1" applyFill="1" applyBorder="1"/>
    <xf numFmtId="167" fontId="7" fillId="7" borderId="5" xfId="1" applyNumberFormat="1" applyFont="1" applyFill="1" applyBorder="1"/>
    <xf numFmtId="167" fontId="4" fillId="7" borderId="12" xfId="2" applyNumberFormat="1" applyFont="1" applyFill="1" applyBorder="1"/>
    <xf numFmtId="167" fontId="4" fillId="7" borderId="20" xfId="2" applyNumberFormat="1" applyFont="1" applyFill="1" applyBorder="1"/>
    <xf numFmtId="167" fontId="4" fillId="7" borderId="5" xfId="2" applyNumberFormat="1" applyFont="1" applyFill="1" applyBorder="1"/>
    <xf numFmtId="164" fontId="5" fillId="0" borderId="0" xfId="2" applyNumberFormat="1" applyFont="1"/>
    <xf numFmtId="164" fontId="0" fillId="0" borderId="0" xfId="0" applyNumberFormat="1"/>
    <xf numFmtId="164" fontId="11" fillId="0" borderId="0" xfId="0" applyNumberFormat="1" applyFont="1"/>
    <xf numFmtId="0" fontId="7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4" borderId="14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utlook.office.com/TRADE/TRADE/2014/Trade%20Tables%20for%20Website%202014%20(Orig)/Master%20Tables%20for%20Trade%20Bulletins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2013\Trade%20Tables%20for%20Website%202013%20(Orig)\Master%20Tables%20for%20Trade%20Bulletins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 by SITC 2014"/>
      <sheetName val="Import by SITC 2012"/>
      <sheetName val="Exports by SITC 2014"/>
      <sheetName val="Exports by SITC 2012"/>
      <sheetName val="Re-Exports by SITC 2014"/>
      <sheetName val="Re-Exports by SITC 2012"/>
      <sheetName val="Imports by COO 2014"/>
      <sheetName val="Imports by COO 2012"/>
      <sheetName val="Exports by COO 2014"/>
      <sheetName val="Exports by COO 2012"/>
      <sheetName val="Re-Exports by COO 2014"/>
      <sheetName val="Re-Exports by COO 2012"/>
      <sheetName val="Imports by Caricom SITC 2014"/>
      <sheetName val="Imports by Caricom SITC 2012"/>
      <sheetName val="Exports by Caricom SITC 2014"/>
      <sheetName val="Exports by Caricom SITC 2012"/>
      <sheetName val="Re-Exports by Caricom SITC 2013"/>
      <sheetName val="Re-Exports by Caricom SITC 2012"/>
      <sheetName val="Caricom Imports by COO 14"/>
      <sheetName val="Caricom imports COO 12"/>
      <sheetName val="CARICOM exports by COO 13"/>
      <sheetName val="CARICOM exports by COO 12"/>
      <sheetName val="CARICOM re-exports by COO 14"/>
      <sheetName val="CARICOM re-exports by COO 12"/>
      <sheetName val="Import by BEC 2014"/>
      <sheetName val="Import by BEC 2012"/>
      <sheetName val="Import by BEC 2011"/>
      <sheetName val="Exports 2014"/>
      <sheetName val="Exports 2012"/>
      <sheetName val="DirectionTrade Selected COO 12"/>
      <sheetName val="Transhipments 2014"/>
      <sheetName val="Direction of Trade 2014"/>
      <sheetName val="Sheet2"/>
      <sheetName val="Sheet1"/>
    </sheetNames>
    <sheetDataSet>
      <sheetData sheetId="0">
        <row r="4">
          <cell r="B4">
            <v>15539843.33</v>
          </cell>
          <cell r="C4">
            <v>13734540.109999999</v>
          </cell>
        </row>
        <row r="5">
          <cell r="B5">
            <v>5376822.0499999998</v>
          </cell>
          <cell r="C5">
            <v>1510025.96</v>
          </cell>
        </row>
        <row r="6">
          <cell r="B6">
            <v>1260558.77</v>
          </cell>
          <cell r="C6">
            <v>2042961.9</v>
          </cell>
        </row>
        <row r="7">
          <cell r="B7">
            <v>26227201.649999999</v>
          </cell>
          <cell r="C7">
            <v>23267348.510000002</v>
          </cell>
        </row>
        <row r="8">
          <cell r="B8">
            <v>1223191.44</v>
          </cell>
          <cell r="C8">
            <v>1202706.3</v>
          </cell>
        </row>
        <row r="9">
          <cell r="B9">
            <v>9167342.4100000001</v>
          </cell>
          <cell r="C9">
            <v>11216000.57</v>
          </cell>
        </row>
        <row r="10">
          <cell r="B10">
            <v>15010921.699999999</v>
          </cell>
          <cell r="C10">
            <v>14202905.25</v>
          </cell>
        </row>
        <row r="11">
          <cell r="B11">
            <v>22892443.52</v>
          </cell>
          <cell r="C11">
            <v>26515721.5</v>
          </cell>
        </row>
        <row r="12">
          <cell r="B12">
            <v>10176312.27</v>
          </cell>
          <cell r="C12">
            <v>9439830.0399999991</v>
          </cell>
        </row>
        <row r="13">
          <cell r="B13">
            <v>0</v>
          </cell>
          <cell r="C13">
            <v>0</v>
          </cell>
        </row>
        <row r="14">
          <cell r="B14">
            <v>18088471.530000001</v>
          </cell>
          <cell r="C14">
            <v>23912443.510000002</v>
          </cell>
        </row>
        <row r="15">
          <cell r="B15">
            <v>5592271.3000000007</v>
          </cell>
          <cell r="C15">
            <v>5187269.4000000004</v>
          </cell>
        </row>
        <row r="16">
          <cell r="B16">
            <v>750793.09</v>
          </cell>
          <cell r="C16">
            <v>504249.85</v>
          </cell>
        </row>
      </sheetData>
      <sheetData sheetId="1"/>
      <sheetData sheetId="2">
        <row r="4">
          <cell r="B4">
            <v>24351818.030000001</v>
          </cell>
          <cell r="C4">
            <v>38750458.469999999</v>
          </cell>
        </row>
        <row r="5">
          <cell r="B5">
            <v>2112.5</v>
          </cell>
          <cell r="C5">
            <v>14861.1</v>
          </cell>
        </row>
        <row r="6">
          <cell r="B6">
            <v>469003</v>
          </cell>
          <cell r="C6">
            <v>340371.54</v>
          </cell>
        </row>
        <row r="7">
          <cell r="B7">
            <v>13147530.42</v>
          </cell>
          <cell r="C7">
            <v>13978335.199999999</v>
          </cell>
        </row>
        <row r="8">
          <cell r="B8">
            <v>2370.56</v>
          </cell>
          <cell r="C8">
            <v>0</v>
          </cell>
        </row>
        <row r="9">
          <cell r="B9">
            <v>545635.17000000004</v>
          </cell>
          <cell r="C9">
            <v>696699.8</v>
          </cell>
        </row>
        <row r="10">
          <cell r="B10">
            <v>40941.230000000003</v>
          </cell>
          <cell r="C10">
            <v>93802.58</v>
          </cell>
        </row>
        <row r="11">
          <cell r="B11">
            <v>0</v>
          </cell>
          <cell r="C11">
            <v>0</v>
          </cell>
        </row>
        <row r="12">
          <cell r="B12">
            <v>3831.73</v>
          </cell>
          <cell r="C12">
            <v>7255.72</v>
          </cell>
        </row>
        <row r="13">
          <cell r="B13">
            <v>0</v>
          </cell>
          <cell r="C13">
            <v>0</v>
          </cell>
        </row>
        <row r="14">
          <cell r="B14">
            <v>0</v>
          </cell>
          <cell r="C14">
            <v>0</v>
          </cell>
        </row>
        <row r="15">
          <cell r="B15">
            <v>0</v>
          </cell>
          <cell r="C15">
            <v>0</v>
          </cell>
        </row>
        <row r="16">
          <cell r="B16">
            <v>0</v>
          </cell>
          <cell r="C16">
            <v>0</v>
          </cell>
        </row>
      </sheetData>
      <sheetData sheetId="3"/>
      <sheetData sheetId="4">
        <row r="4">
          <cell r="B4">
            <v>98166.06</v>
          </cell>
          <cell r="C4">
            <v>141373.1</v>
          </cell>
        </row>
        <row r="5">
          <cell r="B5">
            <v>942112.25</v>
          </cell>
          <cell r="C5">
            <v>225962.81</v>
          </cell>
        </row>
        <row r="6">
          <cell r="B6">
            <v>0</v>
          </cell>
          <cell r="C6">
            <v>77.010000000000005</v>
          </cell>
        </row>
        <row r="7">
          <cell r="B7">
            <v>2212773.0299999998</v>
          </cell>
          <cell r="C7">
            <v>1705908.76</v>
          </cell>
        </row>
        <row r="8">
          <cell r="B8">
            <v>0</v>
          </cell>
          <cell r="C8">
            <v>66.959999999999994</v>
          </cell>
        </row>
        <row r="9">
          <cell r="B9">
            <v>140093.68</v>
          </cell>
          <cell r="C9">
            <v>25.46</v>
          </cell>
        </row>
        <row r="10">
          <cell r="B10">
            <v>631220.39</v>
          </cell>
          <cell r="C10">
            <v>317429.53999999998</v>
          </cell>
        </row>
        <row r="11">
          <cell r="B11">
            <v>517616.29</v>
          </cell>
          <cell r="C11">
            <v>1176103.05</v>
          </cell>
        </row>
        <row r="12">
          <cell r="B12">
            <v>747634.16</v>
          </cell>
          <cell r="C12">
            <v>412596.81</v>
          </cell>
        </row>
        <row r="13">
          <cell r="B13">
            <v>0</v>
          </cell>
          <cell r="C13">
            <v>0</v>
          </cell>
        </row>
        <row r="14">
          <cell r="B14">
            <v>3045589.76</v>
          </cell>
          <cell r="C14">
            <v>1303101.01</v>
          </cell>
        </row>
        <row r="15">
          <cell r="B15">
            <v>0</v>
          </cell>
          <cell r="C15">
            <v>0</v>
          </cell>
        </row>
        <row r="16">
          <cell r="B16">
            <v>10971.27</v>
          </cell>
          <cell r="C16">
            <v>260050.19</v>
          </cell>
        </row>
      </sheetData>
      <sheetData sheetId="5"/>
      <sheetData sheetId="6">
        <row r="3">
          <cell r="B3">
            <v>41168557.310000002</v>
          </cell>
          <cell r="C3">
            <v>37698672.549999997</v>
          </cell>
        </row>
        <row r="4">
          <cell r="B4">
            <v>12362500.779999999</v>
          </cell>
          <cell r="C4">
            <v>16550266.41</v>
          </cell>
        </row>
        <row r="5">
          <cell r="B5">
            <v>2310061.14</v>
          </cell>
          <cell r="C5">
            <v>2527878.36</v>
          </cell>
        </row>
        <row r="6">
          <cell r="B6">
            <v>3531640.61</v>
          </cell>
          <cell r="C6">
            <v>4600913.2699999996</v>
          </cell>
        </row>
        <row r="7">
          <cell r="B7">
            <v>2184628.37</v>
          </cell>
          <cell r="C7">
            <v>3020552.88</v>
          </cell>
        </row>
        <row r="8">
          <cell r="B8">
            <v>1255990.27</v>
          </cell>
          <cell r="C8">
            <v>1523150.94</v>
          </cell>
        </row>
        <row r="9">
          <cell r="B9">
            <v>11181812.439999999</v>
          </cell>
          <cell r="C9">
            <v>12864156.470000001</v>
          </cell>
        </row>
        <row r="10">
          <cell r="B10">
            <v>2938561.36</v>
          </cell>
          <cell r="C10">
            <v>4729292.84</v>
          </cell>
        </row>
        <row r="11">
          <cell r="B11">
            <v>1726546.19</v>
          </cell>
          <cell r="C11">
            <v>743474.27</v>
          </cell>
        </row>
        <row r="12">
          <cell r="B12">
            <v>22640122.129999999</v>
          </cell>
          <cell r="C12">
            <v>19804040.969999999</v>
          </cell>
        </row>
        <row r="13">
          <cell r="B13">
            <v>16182056.630000001</v>
          </cell>
          <cell r="C13">
            <v>12813645.720000001</v>
          </cell>
        </row>
        <row r="14">
          <cell r="B14">
            <v>13823695.83</v>
          </cell>
          <cell r="C14">
            <v>15859958.220000001</v>
          </cell>
        </row>
      </sheetData>
      <sheetData sheetId="7"/>
      <sheetData sheetId="8">
        <row r="3">
          <cell r="B3">
            <v>19916053.519000001</v>
          </cell>
          <cell r="C3">
            <v>21121372.232999999</v>
          </cell>
        </row>
        <row r="4">
          <cell r="B4">
            <v>2986750.8840000001</v>
          </cell>
          <cell r="C4">
            <v>8210197.6409999998</v>
          </cell>
        </row>
        <row r="5">
          <cell r="B5">
            <v>4191776.085</v>
          </cell>
          <cell r="C5">
            <v>12604782.204</v>
          </cell>
        </row>
        <row r="6">
          <cell r="B6">
            <v>5490848.9349999996</v>
          </cell>
          <cell r="C6">
            <v>7513364.4560000002</v>
          </cell>
        </row>
        <row r="7">
          <cell r="B7">
            <v>0</v>
          </cell>
          <cell r="C7">
            <v>0</v>
          </cell>
        </row>
        <row r="8">
          <cell r="B8">
            <v>0</v>
          </cell>
          <cell r="C8">
            <v>0</v>
          </cell>
        </row>
        <row r="9">
          <cell r="B9">
            <v>233874.24</v>
          </cell>
          <cell r="C9">
            <v>658974.28</v>
          </cell>
        </row>
        <row r="10">
          <cell r="B10">
            <v>4763612.6519999998</v>
          </cell>
          <cell r="C10">
            <v>2812682.5550000002</v>
          </cell>
        </row>
        <row r="11">
          <cell r="B11">
            <v>605.25</v>
          </cell>
          <cell r="C11">
            <v>38019.79</v>
          </cell>
        </row>
        <row r="12">
          <cell r="B12">
            <v>0</v>
          </cell>
          <cell r="C12">
            <v>0</v>
          </cell>
        </row>
        <row r="13">
          <cell r="B13">
            <v>0</v>
          </cell>
          <cell r="C13">
            <v>62320.01</v>
          </cell>
        </row>
        <row r="14">
          <cell r="B14">
            <v>979721.076</v>
          </cell>
          <cell r="C14">
            <v>860071.24</v>
          </cell>
        </row>
      </sheetData>
      <sheetData sheetId="9"/>
      <sheetData sheetId="10">
        <row r="3">
          <cell r="B3">
            <v>4940060.5</v>
          </cell>
          <cell r="C3">
            <v>3421604.25</v>
          </cell>
        </row>
        <row r="4">
          <cell r="B4">
            <v>48127.46</v>
          </cell>
          <cell r="C4">
            <v>141018.29999999999</v>
          </cell>
        </row>
        <row r="5">
          <cell r="B5">
            <v>53019.9</v>
          </cell>
          <cell r="C5">
            <v>99395.88</v>
          </cell>
        </row>
        <row r="6">
          <cell r="B6">
            <v>111599.63</v>
          </cell>
          <cell r="C6">
            <v>83743.69</v>
          </cell>
        </row>
        <row r="7">
          <cell r="B7">
            <v>0</v>
          </cell>
          <cell r="C7">
            <v>5523.91</v>
          </cell>
        </row>
        <row r="8">
          <cell r="B8">
            <v>0</v>
          </cell>
          <cell r="C8">
            <v>0</v>
          </cell>
        </row>
        <row r="9">
          <cell r="B9">
            <v>180839.53</v>
          </cell>
          <cell r="C9">
            <v>217774.49</v>
          </cell>
        </row>
        <row r="10">
          <cell r="B10">
            <v>435173.44</v>
          </cell>
          <cell r="C10">
            <v>233413.01</v>
          </cell>
        </row>
        <row r="11">
          <cell r="B11">
            <v>241696.5</v>
          </cell>
          <cell r="C11">
            <v>11838.08</v>
          </cell>
        </row>
        <row r="12">
          <cell r="B12">
            <v>0</v>
          </cell>
          <cell r="C12">
            <v>0</v>
          </cell>
        </row>
        <row r="13">
          <cell r="B13">
            <v>1005170.39</v>
          </cell>
          <cell r="C13">
            <v>776415.37</v>
          </cell>
        </row>
        <row r="14">
          <cell r="B14">
            <v>1330489.54</v>
          </cell>
          <cell r="C14">
            <v>551967.72</v>
          </cell>
        </row>
      </sheetData>
      <sheetData sheetId="11"/>
      <sheetData sheetId="12">
        <row r="2">
          <cell r="B2">
            <v>175742.52</v>
          </cell>
          <cell r="C2">
            <v>440147.93</v>
          </cell>
        </row>
        <row r="3">
          <cell r="B3">
            <v>1428029.71</v>
          </cell>
          <cell r="C3">
            <v>826134.31</v>
          </cell>
        </row>
        <row r="4">
          <cell r="B4">
            <v>0</v>
          </cell>
          <cell r="C4">
            <v>126.7</v>
          </cell>
        </row>
        <row r="5">
          <cell r="B5">
            <v>0</v>
          </cell>
          <cell r="C5">
            <v>0</v>
          </cell>
        </row>
        <row r="6">
          <cell r="B6">
            <v>0</v>
          </cell>
          <cell r="C6">
            <v>0</v>
          </cell>
        </row>
        <row r="7">
          <cell r="B7">
            <v>622037.85</v>
          </cell>
          <cell r="C7">
            <v>415286.72</v>
          </cell>
        </row>
        <row r="8">
          <cell r="B8">
            <v>388668.21</v>
          </cell>
          <cell r="C8">
            <v>2387446.48</v>
          </cell>
        </row>
        <row r="9">
          <cell r="B9">
            <v>0</v>
          </cell>
          <cell r="C9">
            <v>446322.17</v>
          </cell>
        </row>
        <row r="10">
          <cell r="B10">
            <v>225987.9</v>
          </cell>
          <cell r="C10">
            <v>213522.78</v>
          </cell>
        </row>
        <row r="11">
          <cell r="B11">
            <v>0</v>
          </cell>
          <cell r="C11">
            <v>0</v>
          </cell>
        </row>
        <row r="12">
          <cell r="B12">
            <v>97930.46</v>
          </cell>
          <cell r="C12">
            <v>0</v>
          </cell>
        </row>
        <row r="13">
          <cell r="B13">
            <v>164.71</v>
          </cell>
          <cell r="C13">
            <v>305.75</v>
          </cell>
        </row>
        <row r="14">
          <cell r="B14">
            <v>0</v>
          </cell>
          <cell r="C14">
            <v>0</v>
          </cell>
        </row>
      </sheetData>
      <sheetData sheetId="13"/>
      <sheetData sheetId="14">
        <row r="2">
          <cell r="B2">
            <v>4741645.1220000004</v>
          </cell>
          <cell r="C2">
            <v>2715454.8149999999</v>
          </cell>
        </row>
        <row r="3">
          <cell r="B3">
            <v>0</v>
          </cell>
          <cell r="C3">
            <v>20.18</v>
          </cell>
        </row>
        <row r="4">
          <cell r="B4">
            <v>0</v>
          </cell>
          <cell r="C4">
            <v>59919.75</v>
          </cell>
        </row>
        <row r="5">
          <cell r="B5">
            <v>0</v>
          </cell>
          <cell r="C5">
            <v>0</v>
          </cell>
        </row>
        <row r="6">
          <cell r="B6">
            <v>0</v>
          </cell>
          <cell r="C6">
            <v>0</v>
          </cell>
        </row>
        <row r="7">
          <cell r="B7">
            <v>21967.53</v>
          </cell>
          <cell r="C7">
            <v>0</v>
          </cell>
        </row>
        <row r="8">
          <cell r="B8">
            <v>0</v>
          </cell>
          <cell r="C8">
            <v>37287.81</v>
          </cell>
        </row>
        <row r="9">
          <cell r="B9">
            <v>0</v>
          </cell>
          <cell r="C9">
            <v>0</v>
          </cell>
        </row>
        <row r="10">
          <cell r="B10">
            <v>0</v>
          </cell>
          <cell r="C10">
            <v>0</v>
          </cell>
        </row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0</v>
          </cell>
        </row>
        <row r="13">
          <cell r="B13">
            <v>0</v>
          </cell>
          <cell r="C13">
            <v>0</v>
          </cell>
        </row>
        <row r="14">
          <cell r="B14">
            <v>0</v>
          </cell>
          <cell r="C14">
            <v>0</v>
          </cell>
        </row>
      </sheetData>
      <sheetData sheetId="15"/>
      <sheetData sheetId="16">
        <row r="2">
          <cell r="B2">
            <v>0</v>
          </cell>
          <cell r="C2">
            <v>30827.4</v>
          </cell>
        </row>
        <row r="3">
          <cell r="B3">
            <v>0</v>
          </cell>
          <cell r="C3">
            <v>3648.07</v>
          </cell>
        </row>
        <row r="4">
          <cell r="B4">
            <v>0</v>
          </cell>
          <cell r="C4">
            <v>0</v>
          </cell>
        </row>
        <row r="5">
          <cell r="B5">
            <v>47868.49</v>
          </cell>
          <cell r="C5">
            <v>0</v>
          </cell>
        </row>
        <row r="6">
          <cell r="B6">
            <v>0</v>
          </cell>
          <cell r="C6">
            <v>0</v>
          </cell>
        </row>
        <row r="7">
          <cell r="B7">
            <v>0</v>
          </cell>
          <cell r="C7">
            <v>0</v>
          </cell>
        </row>
        <row r="8">
          <cell r="B8">
            <v>387103.2</v>
          </cell>
          <cell r="C8">
            <v>192885.04</v>
          </cell>
        </row>
        <row r="9">
          <cell r="B9">
            <v>0</v>
          </cell>
          <cell r="C9">
            <v>0</v>
          </cell>
        </row>
        <row r="10">
          <cell r="B10">
            <v>0</v>
          </cell>
          <cell r="C10">
            <v>0</v>
          </cell>
        </row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0</v>
          </cell>
        </row>
        <row r="13">
          <cell r="B13">
            <v>0</v>
          </cell>
          <cell r="C13">
            <v>0</v>
          </cell>
        </row>
        <row r="14">
          <cell r="B14">
            <v>201.75</v>
          </cell>
          <cell r="C14">
            <v>6052.5</v>
          </cell>
        </row>
      </sheetData>
      <sheetData sheetId="17"/>
      <sheetData sheetId="18">
        <row r="3">
          <cell r="B3">
            <v>0</v>
          </cell>
          <cell r="C3">
            <v>4010</v>
          </cell>
        </row>
        <row r="4">
          <cell r="B4">
            <v>385771.19</v>
          </cell>
          <cell r="C4">
            <v>402585.9</v>
          </cell>
        </row>
        <row r="5">
          <cell r="B5">
            <v>249740.28</v>
          </cell>
          <cell r="C5">
            <v>1315.35</v>
          </cell>
        </row>
        <row r="6">
          <cell r="B6">
            <v>0</v>
          </cell>
          <cell r="C6">
            <v>132271.34</v>
          </cell>
        </row>
        <row r="7">
          <cell r="B7">
            <v>144363.5</v>
          </cell>
          <cell r="C7">
            <v>353948.13</v>
          </cell>
        </row>
        <row r="8">
          <cell r="B8">
            <v>0</v>
          </cell>
          <cell r="C8">
            <v>0</v>
          </cell>
        </row>
        <row r="9">
          <cell r="B9">
            <v>457497.5</v>
          </cell>
          <cell r="C9">
            <v>2200691.17</v>
          </cell>
        </row>
        <row r="10">
          <cell r="B10">
            <v>127102.5</v>
          </cell>
          <cell r="C10">
            <v>67788</v>
          </cell>
        </row>
        <row r="11">
          <cell r="B11">
            <v>130390.22</v>
          </cell>
          <cell r="C11">
            <v>265279</v>
          </cell>
        </row>
        <row r="12">
          <cell r="B12">
            <v>0</v>
          </cell>
          <cell r="C12">
            <v>0</v>
          </cell>
        </row>
        <row r="13">
          <cell r="B13">
            <v>14293.58</v>
          </cell>
          <cell r="C13">
            <v>396.03</v>
          </cell>
        </row>
        <row r="14">
          <cell r="B14">
            <v>1429402.59</v>
          </cell>
          <cell r="C14">
            <v>1301007.92</v>
          </cell>
        </row>
        <row r="15">
          <cell r="B15">
            <v>0</v>
          </cell>
          <cell r="C15">
            <v>0</v>
          </cell>
        </row>
      </sheetData>
      <sheetData sheetId="19"/>
      <sheetData sheetId="20">
        <row r="3">
          <cell r="B3">
            <v>0</v>
          </cell>
          <cell r="C3">
            <v>34565.440000000002</v>
          </cell>
        </row>
        <row r="4">
          <cell r="B4">
            <v>97163.27</v>
          </cell>
          <cell r="C4">
            <v>138718.98000000001</v>
          </cell>
        </row>
        <row r="5">
          <cell r="B5">
            <v>0</v>
          </cell>
          <cell r="C5">
            <v>0</v>
          </cell>
        </row>
        <row r="6">
          <cell r="B6">
            <v>0</v>
          </cell>
          <cell r="C6">
            <v>0</v>
          </cell>
        </row>
        <row r="7">
          <cell r="B7">
            <v>1185923.55</v>
          </cell>
          <cell r="C7">
            <v>463413.23</v>
          </cell>
        </row>
        <row r="8">
          <cell r="B8">
            <v>0</v>
          </cell>
          <cell r="C8">
            <v>0</v>
          </cell>
        </row>
        <row r="9">
          <cell r="B9">
            <v>2061986.696</v>
          </cell>
          <cell r="C9">
            <v>1510487.098</v>
          </cell>
        </row>
        <row r="10">
          <cell r="B10">
            <v>0</v>
          </cell>
          <cell r="C10">
            <v>0</v>
          </cell>
        </row>
        <row r="11">
          <cell r="B11">
            <v>0</v>
          </cell>
          <cell r="C11">
            <v>2742.55</v>
          </cell>
        </row>
        <row r="12">
          <cell r="B12">
            <v>0</v>
          </cell>
          <cell r="C12">
            <v>0</v>
          </cell>
        </row>
        <row r="13">
          <cell r="B13">
            <v>427108.61</v>
          </cell>
          <cell r="C13">
            <v>0</v>
          </cell>
        </row>
        <row r="14">
          <cell r="B14">
            <v>991430.52500000002</v>
          </cell>
          <cell r="C14">
            <v>662755.25699999998</v>
          </cell>
        </row>
        <row r="15">
          <cell r="B15">
            <v>0</v>
          </cell>
          <cell r="C15">
            <v>0</v>
          </cell>
        </row>
      </sheetData>
      <sheetData sheetId="21"/>
      <sheetData sheetId="22">
        <row r="3">
          <cell r="B3">
            <v>0</v>
          </cell>
          <cell r="C3">
            <v>0</v>
          </cell>
        </row>
        <row r="4">
          <cell r="B4">
            <v>0</v>
          </cell>
          <cell r="C4">
            <v>739.41</v>
          </cell>
        </row>
        <row r="5">
          <cell r="B5">
            <v>15840</v>
          </cell>
          <cell r="C5">
            <v>0</v>
          </cell>
        </row>
        <row r="6">
          <cell r="B6">
            <v>0</v>
          </cell>
          <cell r="C6">
            <v>6052.5</v>
          </cell>
        </row>
        <row r="7">
          <cell r="B7">
            <v>0</v>
          </cell>
          <cell r="C7">
            <v>0</v>
          </cell>
        </row>
        <row r="8">
          <cell r="B8">
            <v>0</v>
          </cell>
          <cell r="C8">
            <v>0</v>
          </cell>
        </row>
        <row r="9">
          <cell r="B9">
            <v>419131.69</v>
          </cell>
          <cell r="C9">
            <v>226621.1</v>
          </cell>
        </row>
        <row r="10">
          <cell r="B10">
            <v>201.75</v>
          </cell>
          <cell r="C10">
            <v>0</v>
          </cell>
        </row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0</v>
          </cell>
        </row>
        <row r="13">
          <cell r="B13">
            <v>0</v>
          </cell>
          <cell r="C13">
            <v>0</v>
          </cell>
        </row>
        <row r="14">
          <cell r="B14">
            <v>0</v>
          </cell>
          <cell r="C14">
            <v>0</v>
          </cell>
        </row>
        <row r="15">
          <cell r="B15">
            <v>0</v>
          </cell>
          <cell r="C15">
            <v>0</v>
          </cell>
        </row>
      </sheetData>
      <sheetData sheetId="23"/>
      <sheetData sheetId="24">
        <row r="4">
          <cell r="B4">
            <v>15847185.15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 by SITC 2013"/>
      <sheetName val="Import by SITC 2012"/>
      <sheetName val="Exports by SITC 2013"/>
      <sheetName val="Exports by SITC 2012"/>
      <sheetName val="Re-Exports by SITC 2013"/>
      <sheetName val="Re-Exports by SITC 2012"/>
      <sheetName val="Imports by COO 2013"/>
      <sheetName val="Imports by COO 2012"/>
      <sheetName val="Exports by COO 2013"/>
      <sheetName val="Exports by COO 2012"/>
      <sheetName val="Re-Exports by COO 2013"/>
      <sheetName val="Re-Exports by COO 2012"/>
      <sheetName val="Imports by Caricom SITC 2013"/>
      <sheetName val="Imports by Caricom SITC 2012"/>
      <sheetName val="Exports by Caricom SITC 2013"/>
      <sheetName val="Exports by Caricom SITC 2012"/>
      <sheetName val="Re-Exports by Caricom SITC 2013"/>
      <sheetName val="Re-Exports by Caricom SITC 2012"/>
      <sheetName val="Caricom Imports by COO 13"/>
      <sheetName val="Caricom imports COO 12"/>
      <sheetName val="CARICOM exports by COO 13"/>
      <sheetName val="CARICOM exports by COO 12"/>
      <sheetName val="CARICOM re-exports by COO 13"/>
      <sheetName val="CARICOM re-exports by COO 12"/>
      <sheetName val="Import by BEC 2013"/>
      <sheetName val="Import by BEC 2012"/>
      <sheetName val="Import by BEC 2011"/>
      <sheetName val="Exports 2013"/>
      <sheetName val="Exports 2012"/>
      <sheetName val="DirectionTrade Selected COO 13"/>
      <sheetName val="DirectionTrade Selected COO 12"/>
      <sheetName val="Transhipments 2013"/>
      <sheetName val="Direction After June"/>
    </sheetNames>
    <sheetDataSet>
      <sheetData sheetId="0">
        <row r="4">
          <cell r="B4">
            <v>15069833.23</v>
          </cell>
          <cell r="C4">
            <v>16289663.859999999</v>
          </cell>
        </row>
        <row r="5">
          <cell r="B5">
            <v>3656652.07</v>
          </cell>
          <cell r="C5">
            <v>3571164.77</v>
          </cell>
        </row>
        <row r="6">
          <cell r="B6">
            <v>1257865.3</v>
          </cell>
          <cell r="C6">
            <v>1073473.07</v>
          </cell>
        </row>
        <row r="7">
          <cell r="B7">
            <v>23498478.960000001</v>
          </cell>
          <cell r="C7">
            <v>25257604.609999999</v>
          </cell>
        </row>
        <row r="8">
          <cell r="B8">
            <v>925071.84</v>
          </cell>
          <cell r="C8">
            <v>1226154.71</v>
          </cell>
        </row>
        <row r="9">
          <cell r="B9">
            <v>11743515.619999999</v>
          </cell>
          <cell r="C9">
            <v>9982867.1699999999</v>
          </cell>
        </row>
        <row r="10">
          <cell r="B10">
            <v>16357746.99</v>
          </cell>
          <cell r="C10">
            <v>15967939.43</v>
          </cell>
        </row>
        <row r="11">
          <cell r="B11">
            <v>23116928.48</v>
          </cell>
          <cell r="C11">
            <v>20549127.789999999</v>
          </cell>
        </row>
        <row r="12">
          <cell r="B12">
            <v>8552029.1999999993</v>
          </cell>
          <cell r="C12">
            <v>8385669.4400000004</v>
          </cell>
        </row>
        <row r="13">
          <cell r="B13">
            <v>0</v>
          </cell>
          <cell r="C13">
            <v>0</v>
          </cell>
        </row>
        <row r="14">
          <cell r="B14">
            <v>29430629.600000001</v>
          </cell>
          <cell r="C14">
            <v>25318899.66</v>
          </cell>
        </row>
        <row r="15">
          <cell r="B15">
            <v>6835056.1100000003</v>
          </cell>
          <cell r="C15">
            <v>5791549.3700000001</v>
          </cell>
        </row>
        <row r="16">
          <cell r="B16">
            <v>1226338.6499999999</v>
          </cell>
          <cell r="C16">
            <v>258179.81</v>
          </cell>
        </row>
      </sheetData>
      <sheetData sheetId="1"/>
      <sheetData sheetId="2">
        <row r="4">
          <cell r="B4">
            <v>31238471.206</v>
          </cell>
          <cell r="C4">
            <v>47332954.773999996</v>
          </cell>
        </row>
        <row r="5">
          <cell r="B5">
            <v>48505.35</v>
          </cell>
          <cell r="C5">
            <v>27108.2</v>
          </cell>
        </row>
        <row r="6">
          <cell r="B6">
            <v>337423.45</v>
          </cell>
          <cell r="C6">
            <v>138113.57</v>
          </cell>
        </row>
        <row r="7">
          <cell r="B7">
            <v>14669245.640000001</v>
          </cell>
          <cell r="C7">
            <v>15345157.779999999</v>
          </cell>
        </row>
        <row r="8">
          <cell r="B8">
            <v>0</v>
          </cell>
          <cell r="C8">
            <v>0</v>
          </cell>
        </row>
        <row r="9">
          <cell r="B9">
            <v>749804.25</v>
          </cell>
          <cell r="C9">
            <v>1160793.3500000001</v>
          </cell>
        </row>
        <row r="10">
          <cell r="B10">
            <v>90216.2</v>
          </cell>
          <cell r="C10">
            <v>97931.75</v>
          </cell>
        </row>
        <row r="11">
          <cell r="B11">
            <v>0</v>
          </cell>
          <cell r="C11">
            <v>0</v>
          </cell>
        </row>
        <row r="12">
          <cell r="B12">
            <v>8682.19</v>
          </cell>
          <cell r="C12">
            <v>3538.61</v>
          </cell>
        </row>
        <row r="13">
          <cell r="B13">
            <v>0</v>
          </cell>
          <cell r="C13">
            <v>0</v>
          </cell>
        </row>
        <row r="14">
          <cell r="B14">
            <v>0</v>
          </cell>
          <cell r="C14">
            <v>0</v>
          </cell>
        </row>
        <row r="15">
          <cell r="B15">
            <v>0</v>
          </cell>
          <cell r="C15">
            <v>0</v>
          </cell>
        </row>
        <row r="16">
          <cell r="B16">
            <v>0</v>
          </cell>
          <cell r="C16">
            <v>0</v>
          </cell>
        </row>
      </sheetData>
      <sheetData sheetId="3"/>
      <sheetData sheetId="4">
        <row r="4">
          <cell r="B4">
            <v>0</v>
          </cell>
          <cell r="C4">
            <v>131629.76999999999</v>
          </cell>
        </row>
        <row r="5">
          <cell r="B5">
            <v>801221.56</v>
          </cell>
          <cell r="C5">
            <v>151116.72</v>
          </cell>
        </row>
        <row r="6">
          <cell r="B6">
            <v>184298.93</v>
          </cell>
          <cell r="C6">
            <v>125589.37</v>
          </cell>
        </row>
        <row r="7">
          <cell r="B7">
            <v>2170892.66</v>
          </cell>
          <cell r="C7">
            <v>1796376.39</v>
          </cell>
        </row>
        <row r="8">
          <cell r="B8">
            <v>0</v>
          </cell>
          <cell r="C8">
            <v>0</v>
          </cell>
        </row>
        <row r="9">
          <cell r="B9">
            <v>78525.94</v>
          </cell>
          <cell r="C9">
            <v>308182.94</v>
          </cell>
        </row>
        <row r="10">
          <cell r="B10">
            <v>226951.7</v>
          </cell>
          <cell r="C10">
            <v>1378148.44</v>
          </cell>
        </row>
        <row r="11">
          <cell r="B11">
            <v>7809066.0300000003</v>
          </cell>
          <cell r="C11">
            <v>1490019.79</v>
          </cell>
        </row>
        <row r="12">
          <cell r="B12">
            <v>180046.62</v>
          </cell>
          <cell r="C12">
            <v>758060.11</v>
          </cell>
        </row>
        <row r="13">
          <cell r="B13">
            <v>0</v>
          </cell>
          <cell r="C13">
            <v>0</v>
          </cell>
        </row>
        <row r="14">
          <cell r="B14">
            <v>9716377.0500000007</v>
          </cell>
          <cell r="C14">
            <v>6912604.6900000004</v>
          </cell>
        </row>
        <row r="15">
          <cell r="B15">
            <v>0</v>
          </cell>
          <cell r="C15">
            <v>0</v>
          </cell>
        </row>
        <row r="16">
          <cell r="B16">
            <v>58414.99</v>
          </cell>
          <cell r="C16">
            <v>77385.25</v>
          </cell>
        </row>
      </sheetData>
      <sheetData sheetId="5"/>
      <sheetData sheetId="6">
        <row r="3">
          <cell r="B3">
            <v>42140483.159999996</v>
          </cell>
          <cell r="C3">
            <v>40418839.770000003</v>
          </cell>
        </row>
        <row r="4">
          <cell r="B4">
            <v>16513173.92</v>
          </cell>
          <cell r="C4">
            <v>13073313.6</v>
          </cell>
        </row>
        <row r="5">
          <cell r="B5">
            <v>2397467.5499999998</v>
          </cell>
          <cell r="C5">
            <v>1445403.76</v>
          </cell>
        </row>
        <row r="6">
          <cell r="B6">
            <v>4371149.28</v>
          </cell>
          <cell r="C6">
            <v>4847467.01</v>
          </cell>
        </row>
        <row r="7">
          <cell r="B7">
            <v>2288286.88</v>
          </cell>
          <cell r="C7">
            <v>3603068.81</v>
          </cell>
        </row>
        <row r="8">
          <cell r="B8">
            <v>2880930.22</v>
          </cell>
          <cell r="C8">
            <v>2123095.79</v>
          </cell>
        </row>
        <row r="9">
          <cell r="B9">
            <v>11991547.57</v>
          </cell>
          <cell r="C9">
            <v>13741021.58</v>
          </cell>
        </row>
        <row r="10">
          <cell r="B10">
            <v>2875200.8</v>
          </cell>
          <cell r="C10">
            <v>4884251.62</v>
          </cell>
        </row>
        <row r="11">
          <cell r="B11">
            <v>1399844.25</v>
          </cell>
          <cell r="C11">
            <v>552897.89</v>
          </cell>
        </row>
        <row r="12">
          <cell r="B12">
            <v>19589743.48</v>
          </cell>
          <cell r="C12">
            <v>21904578.379999999</v>
          </cell>
        </row>
        <row r="13">
          <cell r="B13">
            <v>17804786.640000001</v>
          </cell>
          <cell r="C13">
            <v>14424261.99</v>
          </cell>
        </row>
        <row r="14">
          <cell r="B14">
            <v>17417532.300000001</v>
          </cell>
          <cell r="C14">
            <v>12654093.49</v>
          </cell>
        </row>
      </sheetData>
      <sheetData sheetId="7"/>
      <sheetData sheetId="8">
        <row r="3">
          <cell r="B3">
            <v>22415141.802999999</v>
          </cell>
          <cell r="C3">
            <v>26338768.377</v>
          </cell>
        </row>
        <row r="4">
          <cell r="B4">
            <v>747955.16099999996</v>
          </cell>
          <cell r="C4">
            <v>2136208.656</v>
          </cell>
        </row>
        <row r="5">
          <cell r="B5">
            <v>7556458.5250000004</v>
          </cell>
          <cell r="C5">
            <v>21379532.600000001</v>
          </cell>
        </row>
        <row r="6">
          <cell r="B6">
            <v>5611469.0930000003</v>
          </cell>
          <cell r="C6">
            <v>7292218.4400000004</v>
          </cell>
        </row>
        <row r="7">
          <cell r="B7">
            <v>5573.16</v>
          </cell>
          <cell r="C7">
            <v>0</v>
          </cell>
        </row>
        <row r="8">
          <cell r="B8">
            <v>2869.71</v>
          </cell>
          <cell r="C8">
            <v>0</v>
          </cell>
        </row>
        <row r="9">
          <cell r="B9">
            <v>540657.82999999996</v>
          </cell>
          <cell r="C9">
            <v>742256.37</v>
          </cell>
        </row>
        <row r="10">
          <cell r="B10">
            <v>7820789.9939999999</v>
          </cell>
          <cell r="C10">
            <v>5027110.1909999996</v>
          </cell>
        </row>
        <row r="11">
          <cell r="B11">
            <v>56881.89</v>
          </cell>
          <cell r="C11">
            <v>33761.919999999998</v>
          </cell>
        </row>
        <row r="12">
          <cell r="B12">
            <v>0</v>
          </cell>
          <cell r="C12">
            <v>0</v>
          </cell>
        </row>
        <row r="13">
          <cell r="B13">
            <v>0</v>
          </cell>
          <cell r="C13">
            <v>35436.639999999999</v>
          </cell>
        </row>
        <row r="14">
          <cell r="B14">
            <v>2384551.12</v>
          </cell>
          <cell r="C14">
            <v>1120304.8400000001</v>
          </cell>
        </row>
      </sheetData>
      <sheetData sheetId="9"/>
      <sheetData sheetId="10">
        <row r="3">
          <cell r="B3">
            <v>11540879.640000001</v>
          </cell>
          <cell r="C3">
            <v>5035480.72</v>
          </cell>
        </row>
        <row r="4">
          <cell r="B4">
            <v>90827.82</v>
          </cell>
          <cell r="C4">
            <v>346941.13</v>
          </cell>
        </row>
        <row r="5">
          <cell r="B5">
            <v>175820.52</v>
          </cell>
          <cell r="C5">
            <v>288746.06</v>
          </cell>
        </row>
        <row r="6">
          <cell r="B6">
            <v>13275.82</v>
          </cell>
          <cell r="C6">
            <v>10336.44</v>
          </cell>
        </row>
        <row r="7">
          <cell r="B7">
            <v>436.79</v>
          </cell>
          <cell r="C7">
            <v>553951.56000000006</v>
          </cell>
        </row>
        <row r="8">
          <cell r="B8">
            <v>2017.5</v>
          </cell>
          <cell r="C8">
            <v>0</v>
          </cell>
        </row>
        <row r="9">
          <cell r="B9">
            <v>1356644.51</v>
          </cell>
          <cell r="C9">
            <v>686167.86</v>
          </cell>
        </row>
        <row r="10">
          <cell r="B10">
            <v>5732.92</v>
          </cell>
          <cell r="C10">
            <v>899896.68</v>
          </cell>
        </row>
        <row r="11">
          <cell r="B11">
            <v>98056.7</v>
          </cell>
          <cell r="C11">
            <v>20175</v>
          </cell>
        </row>
        <row r="12">
          <cell r="B12">
            <v>0</v>
          </cell>
          <cell r="C12">
            <v>0</v>
          </cell>
        </row>
        <row r="13">
          <cell r="B13">
            <v>3277166.25</v>
          </cell>
          <cell r="C13">
            <v>2952315.75</v>
          </cell>
        </row>
        <row r="14">
          <cell r="B14">
            <v>4664937.01</v>
          </cell>
          <cell r="C14">
            <v>2335102.27</v>
          </cell>
        </row>
      </sheetData>
      <sheetData sheetId="11"/>
      <sheetData sheetId="12">
        <row r="2">
          <cell r="B2">
            <v>107715.27</v>
          </cell>
          <cell r="C2">
            <v>202105.14</v>
          </cell>
        </row>
        <row r="3">
          <cell r="B3">
            <v>1709107.72</v>
          </cell>
          <cell r="C3">
            <v>2048720.19</v>
          </cell>
        </row>
        <row r="4">
          <cell r="B4">
            <v>0</v>
          </cell>
          <cell r="C4">
            <v>0</v>
          </cell>
        </row>
        <row r="5">
          <cell r="B5">
            <v>0</v>
          </cell>
          <cell r="C5">
            <v>0</v>
          </cell>
        </row>
        <row r="6">
          <cell r="B6">
            <v>956.04</v>
          </cell>
          <cell r="C6">
            <v>0</v>
          </cell>
        </row>
        <row r="7">
          <cell r="B7">
            <v>384445.06</v>
          </cell>
          <cell r="C7">
            <v>464070.39</v>
          </cell>
        </row>
        <row r="8">
          <cell r="B8">
            <v>307657.3</v>
          </cell>
          <cell r="C8">
            <v>1572557.61</v>
          </cell>
        </row>
        <row r="9">
          <cell r="B9">
            <v>226117.57</v>
          </cell>
          <cell r="C9">
            <v>298156.48</v>
          </cell>
        </row>
        <row r="10">
          <cell r="B10">
            <v>88376.9</v>
          </cell>
          <cell r="C10">
            <v>189843</v>
          </cell>
        </row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106702.55</v>
          </cell>
        </row>
        <row r="13">
          <cell r="B13">
            <v>50824.94</v>
          </cell>
          <cell r="C13">
            <v>0</v>
          </cell>
        </row>
        <row r="14">
          <cell r="B14">
            <v>0</v>
          </cell>
          <cell r="C14">
            <v>2096.2600000000002</v>
          </cell>
        </row>
      </sheetData>
      <sheetData sheetId="13"/>
      <sheetData sheetId="14">
        <row r="2">
          <cell r="B2">
            <v>7801001.3399999999</v>
          </cell>
          <cell r="C2">
            <v>4939265.9400000004</v>
          </cell>
        </row>
        <row r="3">
          <cell r="B3">
            <v>0</v>
          </cell>
          <cell r="C3">
            <v>0</v>
          </cell>
        </row>
        <row r="4">
          <cell r="B4">
            <v>0</v>
          </cell>
          <cell r="C4">
            <v>0</v>
          </cell>
        </row>
        <row r="5">
          <cell r="B5">
            <v>0</v>
          </cell>
          <cell r="C5">
            <v>0</v>
          </cell>
        </row>
        <row r="6">
          <cell r="B6">
            <v>0</v>
          </cell>
          <cell r="C6">
            <v>0</v>
          </cell>
        </row>
        <row r="7">
          <cell r="B7">
            <v>19788.650000000001</v>
          </cell>
          <cell r="C7">
            <v>0</v>
          </cell>
        </row>
        <row r="8">
          <cell r="B8">
            <v>0</v>
          </cell>
          <cell r="C8">
            <v>87844.25</v>
          </cell>
        </row>
        <row r="9">
          <cell r="B9">
            <v>0</v>
          </cell>
          <cell r="C9">
            <v>0</v>
          </cell>
        </row>
        <row r="10">
          <cell r="B10">
            <v>0</v>
          </cell>
          <cell r="C10">
            <v>0</v>
          </cell>
        </row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0</v>
          </cell>
        </row>
        <row r="13">
          <cell r="B13">
            <v>0</v>
          </cell>
          <cell r="C13">
            <v>0</v>
          </cell>
        </row>
        <row r="14">
          <cell r="B14">
            <v>0</v>
          </cell>
          <cell r="C14">
            <v>0</v>
          </cell>
        </row>
      </sheetData>
      <sheetData sheetId="15"/>
      <sheetData sheetId="16">
        <row r="2">
          <cell r="B2">
            <v>0</v>
          </cell>
          <cell r="C2">
            <v>0</v>
          </cell>
        </row>
        <row r="3">
          <cell r="B3">
            <v>0</v>
          </cell>
          <cell r="C3">
            <v>0</v>
          </cell>
        </row>
        <row r="4">
          <cell r="B4">
            <v>0</v>
          </cell>
          <cell r="C4">
            <v>0</v>
          </cell>
        </row>
        <row r="5">
          <cell r="B5">
            <v>0</v>
          </cell>
          <cell r="C5">
            <v>0</v>
          </cell>
        </row>
        <row r="6">
          <cell r="B6">
            <v>0</v>
          </cell>
          <cell r="C6">
            <v>0</v>
          </cell>
        </row>
        <row r="7">
          <cell r="B7">
            <v>0</v>
          </cell>
          <cell r="C7">
            <v>0</v>
          </cell>
        </row>
        <row r="8">
          <cell r="B8">
            <v>5732.92</v>
          </cell>
          <cell r="C8">
            <v>878914.68</v>
          </cell>
        </row>
        <row r="9">
          <cell r="B9">
            <v>0</v>
          </cell>
          <cell r="C9">
            <v>0</v>
          </cell>
        </row>
        <row r="10">
          <cell r="B10">
            <v>0</v>
          </cell>
          <cell r="C10">
            <v>0</v>
          </cell>
        </row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20982</v>
          </cell>
        </row>
        <row r="13">
          <cell r="B13">
            <v>0</v>
          </cell>
          <cell r="C13">
            <v>0</v>
          </cell>
        </row>
        <row r="14">
          <cell r="B14">
            <v>0</v>
          </cell>
          <cell r="C14">
            <v>0</v>
          </cell>
        </row>
      </sheetData>
      <sheetData sheetId="17"/>
      <sheetData sheetId="18">
        <row r="3">
          <cell r="B3">
            <v>0</v>
          </cell>
          <cell r="C3">
            <v>0</v>
          </cell>
        </row>
        <row r="4">
          <cell r="B4">
            <v>151096.22</v>
          </cell>
          <cell r="C4">
            <v>158481.41</v>
          </cell>
        </row>
        <row r="5">
          <cell r="B5">
            <v>169714.11</v>
          </cell>
          <cell r="C5">
            <v>0</v>
          </cell>
        </row>
        <row r="6">
          <cell r="B6">
            <v>155</v>
          </cell>
          <cell r="C6">
            <v>0</v>
          </cell>
        </row>
        <row r="7">
          <cell r="B7">
            <v>52285.54</v>
          </cell>
          <cell r="C7">
            <v>100783.67</v>
          </cell>
        </row>
        <row r="8">
          <cell r="B8">
            <v>0</v>
          </cell>
          <cell r="C8">
            <v>25.18</v>
          </cell>
        </row>
        <row r="9">
          <cell r="B9">
            <v>553333.56999999995</v>
          </cell>
          <cell r="C9">
            <v>2127624.37</v>
          </cell>
        </row>
        <row r="10">
          <cell r="B10">
            <v>0</v>
          </cell>
          <cell r="C10">
            <v>0</v>
          </cell>
        </row>
        <row r="11">
          <cell r="B11">
            <v>267782.12</v>
          </cell>
          <cell r="C11">
            <v>385651.35</v>
          </cell>
        </row>
        <row r="12">
          <cell r="B12">
            <v>0</v>
          </cell>
          <cell r="C12">
            <v>0</v>
          </cell>
        </row>
        <row r="13">
          <cell r="B13">
            <v>0</v>
          </cell>
          <cell r="C13">
            <v>0</v>
          </cell>
        </row>
        <row r="14">
          <cell r="B14">
            <v>1680834.24</v>
          </cell>
          <cell r="C14">
            <v>2111685.64</v>
          </cell>
        </row>
        <row r="15">
          <cell r="B15">
            <v>0</v>
          </cell>
          <cell r="C15">
            <v>0</v>
          </cell>
        </row>
      </sheetData>
      <sheetData sheetId="19"/>
      <sheetData sheetId="20">
        <row r="3">
          <cell r="B3">
            <v>0</v>
          </cell>
          <cell r="C3">
            <v>0</v>
          </cell>
        </row>
        <row r="4">
          <cell r="B4">
            <v>95059.11</v>
          </cell>
          <cell r="C4">
            <v>418816.16</v>
          </cell>
        </row>
        <row r="5">
          <cell r="B5">
            <v>0</v>
          </cell>
          <cell r="C5">
            <v>0</v>
          </cell>
        </row>
        <row r="6">
          <cell r="B6">
            <v>0</v>
          </cell>
          <cell r="C6">
            <v>0</v>
          </cell>
        </row>
        <row r="7">
          <cell r="B7">
            <v>1056108.27</v>
          </cell>
          <cell r="C7">
            <v>1073072.95</v>
          </cell>
        </row>
        <row r="8">
          <cell r="B8">
            <v>0</v>
          </cell>
          <cell r="C8">
            <v>0</v>
          </cell>
        </row>
        <row r="9">
          <cell r="B9">
            <v>1051295.27</v>
          </cell>
          <cell r="C9">
            <v>2292707.25</v>
          </cell>
        </row>
        <row r="10">
          <cell r="B10">
            <v>0</v>
          </cell>
          <cell r="C10">
            <v>0</v>
          </cell>
        </row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0</v>
          </cell>
        </row>
        <row r="13">
          <cell r="B13">
            <v>180772.28</v>
          </cell>
          <cell r="C13">
            <v>0</v>
          </cell>
        </row>
        <row r="14">
          <cell r="B14">
            <v>5437555.0700000003</v>
          </cell>
          <cell r="C14">
            <v>1242513.83</v>
          </cell>
        </row>
        <row r="15">
          <cell r="B15">
            <v>0</v>
          </cell>
          <cell r="C15">
            <v>0</v>
          </cell>
        </row>
      </sheetData>
      <sheetData sheetId="21"/>
      <sheetData sheetId="22">
        <row r="3">
          <cell r="B3">
            <v>0</v>
          </cell>
          <cell r="C3">
            <v>0</v>
          </cell>
        </row>
        <row r="4">
          <cell r="B4">
            <v>0</v>
          </cell>
          <cell r="C4">
            <v>0</v>
          </cell>
        </row>
        <row r="5">
          <cell r="B5">
            <v>0</v>
          </cell>
          <cell r="C5">
            <v>0</v>
          </cell>
        </row>
        <row r="6">
          <cell r="B6">
            <v>0</v>
          </cell>
          <cell r="C6">
            <v>0</v>
          </cell>
        </row>
        <row r="7">
          <cell r="B7">
            <v>0</v>
          </cell>
          <cell r="C7">
            <v>0</v>
          </cell>
        </row>
        <row r="8">
          <cell r="B8">
            <v>0</v>
          </cell>
          <cell r="C8">
            <v>0</v>
          </cell>
        </row>
        <row r="9">
          <cell r="B9">
            <v>0</v>
          </cell>
          <cell r="C9">
            <v>878914.68</v>
          </cell>
        </row>
        <row r="10">
          <cell r="B10">
            <v>0</v>
          </cell>
          <cell r="C10">
            <v>0</v>
          </cell>
        </row>
        <row r="11">
          <cell r="B11">
            <v>5732.92</v>
          </cell>
          <cell r="C11">
            <v>0</v>
          </cell>
        </row>
        <row r="12">
          <cell r="B12">
            <v>0</v>
          </cell>
          <cell r="C12">
            <v>0</v>
          </cell>
        </row>
        <row r="13">
          <cell r="B13">
            <v>0</v>
          </cell>
          <cell r="C13">
            <v>0</v>
          </cell>
        </row>
        <row r="14">
          <cell r="B14">
            <v>0</v>
          </cell>
          <cell r="C14">
            <v>20982</v>
          </cell>
        </row>
        <row r="15">
          <cell r="B15">
            <v>0</v>
          </cell>
          <cell r="C15">
            <v>0</v>
          </cell>
        </row>
      </sheetData>
      <sheetData sheetId="23"/>
      <sheetData sheetId="24">
        <row r="4">
          <cell r="B4">
            <v>13846470.16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8"/>
  <sheetViews>
    <sheetView workbookViewId="0">
      <selection sqref="A1:XFD1048576"/>
    </sheetView>
  </sheetViews>
  <sheetFormatPr defaultRowHeight="14.4" x14ac:dyDescent="0.3"/>
  <cols>
    <col min="1" max="1" width="22.44140625" bestFit="1" customWidth="1"/>
    <col min="2" max="11" width="13.109375" customWidth="1"/>
    <col min="12" max="13" width="12.33203125" bestFit="1" customWidth="1"/>
  </cols>
  <sheetData>
    <row r="1" spans="1:15" x14ac:dyDescent="0.3">
      <c r="A1" s="213" t="s">
        <v>126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5" x14ac:dyDescent="0.3">
      <c r="A2" s="213" t="s">
        <v>127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5" x14ac:dyDescent="0.3">
      <c r="A3" s="213" t="s">
        <v>198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</row>
    <row r="4" spans="1:15" x14ac:dyDescent="0.3">
      <c r="A4" s="10"/>
      <c r="B4" s="10"/>
      <c r="C4" s="10"/>
      <c r="D4" s="10"/>
      <c r="E4" s="10"/>
      <c r="F4" s="10"/>
      <c r="G4" s="10"/>
      <c r="H4" s="10"/>
      <c r="I4" s="10"/>
      <c r="K4" s="18" t="s">
        <v>173</v>
      </c>
    </row>
    <row r="5" spans="1:15" x14ac:dyDescent="0.3">
      <c r="A5" s="214" t="s">
        <v>14</v>
      </c>
      <c r="B5" s="215" t="s">
        <v>62</v>
      </c>
      <c r="C5" s="216"/>
      <c r="D5" s="221" t="s">
        <v>61</v>
      </c>
      <c r="E5" s="222"/>
      <c r="F5" s="222"/>
      <c r="G5" s="222"/>
      <c r="H5" s="222"/>
      <c r="I5" s="222"/>
      <c r="J5" s="215" t="s">
        <v>63</v>
      </c>
      <c r="K5" s="216"/>
    </row>
    <row r="6" spans="1:15" x14ac:dyDescent="0.3">
      <c r="A6" s="214"/>
      <c r="B6" s="217"/>
      <c r="C6" s="218"/>
      <c r="D6" s="219" t="s">
        <v>16</v>
      </c>
      <c r="E6" s="220"/>
      <c r="F6" s="219" t="s">
        <v>17</v>
      </c>
      <c r="G6" s="220"/>
      <c r="H6" s="219" t="s">
        <v>18</v>
      </c>
      <c r="I6" s="225"/>
      <c r="J6" s="223"/>
      <c r="K6" s="224"/>
    </row>
    <row r="7" spans="1:15" x14ac:dyDescent="0.3">
      <c r="A7" s="103"/>
      <c r="B7" s="129">
        <v>45413</v>
      </c>
      <c r="C7" s="130">
        <v>45047</v>
      </c>
      <c r="D7" s="129">
        <v>45413</v>
      </c>
      <c r="E7" s="130">
        <v>45047</v>
      </c>
      <c r="F7" s="129">
        <v>45413</v>
      </c>
      <c r="G7" s="130">
        <v>45047</v>
      </c>
      <c r="H7" s="129">
        <v>45413</v>
      </c>
      <c r="I7" s="130">
        <v>45047</v>
      </c>
      <c r="J7" s="129">
        <v>45413</v>
      </c>
      <c r="K7" s="130">
        <v>45047</v>
      </c>
    </row>
    <row r="8" spans="1:15" x14ac:dyDescent="0.3">
      <c r="A8" s="96" t="s">
        <v>0</v>
      </c>
      <c r="B8" s="125">
        <v>28904.513649999997</v>
      </c>
      <c r="C8" s="133">
        <v>29450.198530000001</v>
      </c>
      <c r="D8" s="132">
        <v>38348.969755000006</v>
      </c>
      <c r="E8" s="55">
        <v>26407.222180000001</v>
      </c>
      <c r="F8" s="122">
        <v>144.66650000000001</v>
      </c>
      <c r="G8" s="55">
        <v>0</v>
      </c>
      <c r="H8" s="125">
        <v>38493.636255000005</v>
      </c>
      <c r="I8" s="55">
        <v>26407.222180000001</v>
      </c>
      <c r="J8" s="97">
        <v>9589.1226050000078</v>
      </c>
      <c r="K8" s="98">
        <v>-3042.9763500000008</v>
      </c>
      <c r="L8" s="4"/>
      <c r="M8" s="4"/>
      <c r="N8" s="4"/>
      <c r="O8" s="4"/>
    </row>
    <row r="9" spans="1:15" x14ac:dyDescent="0.3">
      <c r="A9" s="96" t="s">
        <v>1</v>
      </c>
      <c r="B9" s="125">
        <v>5227.9927200000002</v>
      </c>
      <c r="C9" s="133">
        <v>5661.9371799999999</v>
      </c>
      <c r="D9" s="132">
        <v>282.89116999999999</v>
      </c>
      <c r="E9" s="55">
        <v>527.56984</v>
      </c>
      <c r="F9" s="122">
        <v>113.83412</v>
      </c>
      <c r="G9" s="55">
        <v>0</v>
      </c>
      <c r="H9" s="125">
        <v>396.72528999999997</v>
      </c>
      <c r="I9" s="55">
        <v>527.56984</v>
      </c>
      <c r="J9" s="97">
        <v>-4831.2674299999999</v>
      </c>
      <c r="K9" s="98">
        <v>-5134.3673399999998</v>
      </c>
      <c r="L9" s="4"/>
      <c r="M9" s="4"/>
      <c r="N9" s="4"/>
      <c r="O9" s="4"/>
    </row>
    <row r="10" spans="1:15" x14ac:dyDescent="0.3">
      <c r="A10" s="96" t="s">
        <v>2</v>
      </c>
      <c r="B10" s="125">
        <v>5016.8324899999998</v>
      </c>
      <c r="C10" s="133">
        <v>3931.9868799999999</v>
      </c>
      <c r="D10" s="132">
        <v>224.60339000000002</v>
      </c>
      <c r="E10" s="55">
        <v>427.95272999999997</v>
      </c>
      <c r="F10" s="122">
        <v>102.52500000000001</v>
      </c>
      <c r="G10" s="55">
        <v>31.6585</v>
      </c>
      <c r="H10" s="125">
        <v>327.12839000000002</v>
      </c>
      <c r="I10" s="55">
        <v>459.61122999999998</v>
      </c>
      <c r="J10" s="97">
        <v>-4689.7040999999999</v>
      </c>
      <c r="K10" s="98">
        <v>-3472.37565</v>
      </c>
      <c r="L10" s="4"/>
      <c r="M10" s="4"/>
      <c r="N10" s="4"/>
      <c r="O10" s="4"/>
    </row>
    <row r="11" spans="1:15" x14ac:dyDescent="0.3">
      <c r="A11" s="96" t="s">
        <v>3</v>
      </c>
      <c r="B11" s="125">
        <v>49735.583200999994</v>
      </c>
      <c r="C11" s="133">
        <v>34460.403899999998</v>
      </c>
      <c r="D11" s="132">
        <v>0</v>
      </c>
      <c r="E11" s="55">
        <v>54.210430000000002</v>
      </c>
      <c r="F11" s="122">
        <v>3919.2386900000001</v>
      </c>
      <c r="G11" s="55">
        <v>1320.3340800000001</v>
      </c>
      <c r="H11" s="125">
        <v>3919.2386900000001</v>
      </c>
      <c r="I11" s="55">
        <v>1374.5445100000002</v>
      </c>
      <c r="J11" s="97">
        <v>-45816.344510999996</v>
      </c>
      <c r="K11" s="98">
        <v>-33085.859389999998</v>
      </c>
      <c r="L11" s="4"/>
      <c r="M11" s="4"/>
      <c r="N11" s="4"/>
      <c r="O11" s="4"/>
    </row>
    <row r="12" spans="1:15" x14ac:dyDescent="0.3">
      <c r="A12" s="96" t="s">
        <v>4</v>
      </c>
      <c r="B12" s="125">
        <v>3528.7245699999999</v>
      </c>
      <c r="C12" s="133">
        <v>3296.2695800000001</v>
      </c>
      <c r="D12" s="132">
        <v>732.03624000000002</v>
      </c>
      <c r="E12" s="55">
        <v>773.87416000000007</v>
      </c>
      <c r="F12" s="122">
        <v>0</v>
      </c>
      <c r="G12" s="55">
        <v>0</v>
      </c>
      <c r="H12" s="125">
        <v>732.03624000000002</v>
      </c>
      <c r="I12" s="55">
        <v>773.87416000000007</v>
      </c>
      <c r="J12" s="97">
        <v>-2796.68833</v>
      </c>
      <c r="K12" s="98">
        <v>-2522.3954199999998</v>
      </c>
      <c r="L12" s="4"/>
      <c r="M12" s="4"/>
      <c r="N12" s="4"/>
      <c r="O12" s="4"/>
    </row>
    <row r="13" spans="1:15" x14ac:dyDescent="0.3">
      <c r="A13" s="96" t="s">
        <v>5</v>
      </c>
      <c r="B13" s="125">
        <v>25745.287090000002</v>
      </c>
      <c r="C13" s="133">
        <v>25349.480970000001</v>
      </c>
      <c r="D13" s="132">
        <v>270.44882000000001</v>
      </c>
      <c r="E13" s="55">
        <v>1353.4935700000001</v>
      </c>
      <c r="F13" s="122">
        <v>135.60965999999999</v>
      </c>
      <c r="G13" s="55">
        <v>72.037710000000004</v>
      </c>
      <c r="H13" s="125">
        <v>406.05848000000003</v>
      </c>
      <c r="I13" s="55">
        <v>1425.5312800000002</v>
      </c>
      <c r="J13" s="97">
        <v>-25339.228610000002</v>
      </c>
      <c r="K13" s="98">
        <v>-23923.949690000001</v>
      </c>
      <c r="L13" s="4"/>
      <c r="M13" s="4"/>
      <c r="N13" s="4"/>
      <c r="O13" s="4"/>
    </row>
    <row r="14" spans="1:15" x14ac:dyDescent="0.3">
      <c r="A14" s="96" t="s">
        <v>6</v>
      </c>
      <c r="B14" s="125">
        <v>34935.568979999996</v>
      </c>
      <c r="C14" s="133">
        <v>35420.150950000003</v>
      </c>
      <c r="D14" s="132">
        <v>982.49136999999996</v>
      </c>
      <c r="E14" s="55">
        <v>924.17825000000005</v>
      </c>
      <c r="F14" s="122">
        <v>167.18614000000002</v>
      </c>
      <c r="G14" s="55">
        <v>142.84495999999999</v>
      </c>
      <c r="H14" s="125">
        <v>1149.67751</v>
      </c>
      <c r="I14" s="55">
        <v>1067.0232100000001</v>
      </c>
      <c r="J14" s="97">
        <v>-33785.891469999995</v>
      </c>
      <c r="K14" s="98">
        <v>-34353.127740000004</v>
      </c>
      <c r="L14" s="4"/>
      <c r="N14" s="4"/>
      <c r="O14" s="4"/>
    </row>
    <row r="15" spans="1:15" x14ac:dyDescent="0.3">
      <c r="A15" s="96" t="s">
        <v>7</v>
      </c>
      <c r="B15" s="125">
        <v>57117.662360000002</v>
      </c>
      <c r="C15" s="133">
        <v>51344.297530000003</v>
      </c>
      <c r="D15" s="132">
        <v>0</v>
      </c>
      <c r="E15" s="55">
        <v>0</v>
      </c>
      <c r="F15" s="122">
        <v>280.80776000000003</v>
      </c>
      <c r="G15" s="55">
        <v>411.42061000000001</v>
      </c>
      <c r="H15" s="125">
        <v>280.80776000000003</v>
      </c>
      <c r="I15" s="55">
        <v>411.42061000000001</v>
      </c>
      <c r="J15" s="97">
        <v>-56836.854599999999</v>
      </c>
      <c r="K15" s="98">
        <v>-50932.876920000002</v>
      </c>
      <c r="L15" s="4"/>
      <c r="M15" s="4"/>
      <c r="N15" s="4"/>
      <c r="O15" s="4"/>
    </row>
    <row r="16" spans="1:15" x14ac:dyDescent="0.3">
      <c r="A16" s="96" t="s">
        <v>8</v>
      </c>
      <c r="B16" s="125">
        <v>16342.800509999999</v>
      </c>
      <c r="C16" s="133">
        <v>19718.953170000001</v>
      </c>
      <c r="D16" s="132">
        <v>56.927800000000005</v>
      </c>
      <c r="E16" s="55">
        <v>38.129739999999998</v>
      </c>
      <c r="F16" s="122">
        <v>552.31279000000006</v>
      </c>
      <c r="G16" s="55">
        <v>729.23795999999993</v>
      </c>
      <c r="H16" s="125">
        <v>609.24059000000011</v>
      </c>
      <c r="I16" s="55">
        <v>767.3676999999999</v>
      </c>
      <c r="J16" s="97">
        <v>-15733.55992</v>
      </c>
      <c r="K16" s="98">
        <v>-18951.585470000002</v>
      </c>
      <c r="L16" s="4"/>
      <c r="M16" s="4"/>
      <c r="N16" s="4"/>
      <c r="O16" s="4"/>
    </row>
    <row r="17" spans="1:15" x14ac:dyDescent="0.3">
      <c r="A17" s="96" t="s">
        <v>9</v>
      </c>
      <c r="B17" s="125">
        <v>0</v>
      </c>
      <c r="C17" s="133">
        <v>0</v>
      </c>
      <c r="D17" s="132">
        <v>0</v>
      </c>
      <c r="E17" s="55">
        <v>0</v>
      </c>
      <c r="F17" s="122">
        <v>0</v>
      </c>
      <c r="G17" s="55">
        <v>0.12919999999999998</v>
      </c>
      <c r="H17" s="125">
        <v>0</v>
      </c>
      <c r="I17" s="55">
        <v>0.12919999999999998</v>
      </c>
      <c r="J17" s="97">
        <v>0</v>
      </c>
      <c r="K17" s="98">
        <v>0.12919999999999998</v>
      </c>
      <c r="L17" s="4"/>
      <c r="M17" s="4"/>
      <c r="N17" s="4"/>
      <c r="O17" s="4"/>
    </row>
    <row r="18" spans="1:15" x14ac:dyDescent="0.3">
      <c r="A18" s="96" t="s">
        <v>11</v>
      </c>
      <c r="B18" s="125">
        <v>20419.150129999998</v>
      </c>
      <c r="C18" s="133">
        <v>28380.06467</v>
      </c>
      <c r="D18" s="132">
        <v>0</v>
      </c>
      <c r="E18" s="55">
        <v>0</v>
      </c>
      <c r="F18" s="122">
        <v>2661.08664</v>
      </c>
      <c r="G18" s="55">
        <v>3147.3</v>
      </c>
      <c r="H18" s="125">
        <v>2661.08664</v>
      </c>
      <c r="I18" s="55">
        <v>3147.3</v>
      </c>
      <c r="J18" s="97" t="s">
        <v>188</v>
      </c>
      <c r="K18" s="98" t="s">
        <v>188</v>
      </c>
      <c r="L18" s="4"/>
      <c r="M18" s="4"/>
      <c r="N18" s="4"/>
      <c r="O18" s="4"/>
    </row>
    <row r="19" spans="1:15" x14ac:dyDescent="0.3">
      <c r="A19" s="96" t="s">
        <v>10</v>
      </c>
      <c r="B19" s="125">
        <v>3205.5398999999998</v>
      </c>
      <c r="C19" s="133">
        <v>3029.8685399999999</v>
      </c>
      <c r="D19" s="132">
        <v>0</v>
      </c>
      <c r="E19" s="55">
        <v>0</v>
      </c>
      <c r="F19" s="122">
        <v>0</v>
      </c>
      <c r="G19" s="55">
        <v>0</v>
      </c>
      <c r="H19" s="125">
        <v>0</v>
      </c>
      <c r="I19" s="55">
        <v>0</v>
      </c>
      <c r="J19" s="97">
        <v>-3205.5398999999998</v>
      </c>
      <c r="K19" s="98">
        <v>-3029.8685399999999</v>
      </c>
      <c r="L19" s="4"/>
      <c r="M19" s="4"/>
      <c r="N19" s="4"/>
      <c r="O19" s="4"/>
    </row>
    <row r="20" spans="1:15" x14ac:dyDescent="0.3">
      <c r="A20" s="96" t="s">
        <v>12</v>
      </c>
      <c r="B20" s="125">
        <v>1062.5520200000001</v>
      </c>
      <c r="C20" s="133">
        <v>260.48183999999998</v>
      </c>
      <c r="D20" s="132">
        <v>0</v>
      </c>
      <c r="E20" s="55">
        <v>0</v>
      </c>
      <c r="F20" s="122">
        <v>141.21897000000001</v>
      </c>
      <c r="G20" s="55">
        <v>48.371580000000002</v>
      </c>
      <c r="H20" s="125">
        <v>141.21897000000001</v>
      </c>
      <c r="I20" s="55">
        <v>48.371580000000002</v>
      </c>
      <c r="J20" s="97">
        <v>-921.33305000000007</v>
      </c>
      <c r="K20" s="98">
        <v>-212.11025999999998</v>
      </c>
      <c r="L20" s="4"/>
      <c r="M20" s="4"/>
      <c r="N20" s="4"/>
      <c r="O20" s="4"/>
    </row>
    <row r="21" spans="1:15" x14ac:dyDescent="0.3">
      <c r="A21" s="102" t="s">
        <v>13</v>
      </c>
      <c r="B21" s="123">
        <v>251242.20762099998</v>
      </c>
      <c r="C21" s="99">
        <v>240304.09373999998</v>
      </c>
      <c r="D21" s="124">
        <v>40898.368545000005</v>
      </c>
      <c r="E21" s="99">
        <v>30506.6309</v>
      </c>
      <c r="F21" s="123">
        <v>8218.4862699999994</v>
      </c>
      <c r="G21" s="99">
        <v>5903.3346000000001</v>
      </c>
      <c r="H21" s="126">
        <v>49116.854815000013</v>
      </c>
      <c r="I21" s="99">
        <v>36409.965500000006</v>
      </c>
      <c r="J21" s="105">
        <v>-184367.28931599995</v>
      </c>
      <c r="K21" s="105">
        <v>-178661.36356999999</v>
      </c>
    </row>
    <row r="22" spans="1:15" x14ac:dyDescent="0.3">
      <c r="A22" s="1" t="s">
        <v>85</v>
      </c>
      <c r="B22" s="1"/>
      <c r="C22" s="1"/>
      <c r="D22" s="1"/>
    </row>
    <row r="23" spans="1:15" x14ac:dyDescent="0.3">
      <c r="A23" s="1" t="s">
        <v>86</v>
      </c>
      <c r="B23" s="1"/>
      <c r="C23" s="1"/>
      <c r="D23" s="1"/>
    </row>
    <row r="24" spans="1:15" x14ac:dyDescent="0.3">
      <c r="A24" s="1" t="s">
        <v>87</v>
      </c>
      <c r="B24" s="1"/>
      <c r="C24" s="1"/>
      <c r="D24" s="1"/>
    </row>
    <row r="25" spans="1:15" x14ac:dyDescent="0.3">
      <c r="A25" s="1"/>
      <c r="D25" s="210"/>
      <c r="E25" s="211"/>
    </row>
    <row r="26" spans="1:15" x14ac:dyDescent="0.3">
      <c r="A26" s="142"/>
      <c r="B26" s="143"/>
    </row>
    <row r="27" spans="1:15" x14ac:dyDescent="0.3">
      <c r="E27" s="4"/>
      <c r="F27" s="4"/>
    </row>
    <row r="28" spans="1:15" x14ac:dyDescent="0.3">
      <c r="B28" s="211"/>
    </row>
  </sheetData>
  <mergeCells count="10">
    <mergeCell ref="A1:K1"/>
    <mergeCell ref="A2:K2"/>
    <mergeCell ref="A3:K3"/>
    <mergeCell ref="A5:A6"/>
    <mergeCell ref="B5:C6"/>
    <mergeCell ref="D6:E6"/>
    <mergeCell ref="D5:I5"/>
    <mergeCell ref="F6:G6"/>
    <mergeCell ref="J5:K6"/>
    <mergeCell ref="H6:I6"/>
  </mergeCells>
  <pageMargins left="0.70866141732283472" right="0.70866141732283472" top="0.74803149606299213" bottom="0.74803149606299213" header="0.31496062992125984" footer="0.31496062992125984"/>
  <pageSetup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25"/>
  <sheetViews>
    <sheetView workbookViewId="0">
      <selection activeCell="B22" sqref="B22:I22"/>
    </sheetView>
  </sheetViews>
  <sheetFormatPr defaultRowHeight="14.4" x14ac:dyDescent="0.3"/>
  <cols>
    <col min="1" max="1" width="22.44140625" customWidth="1"/>
    <col min="2" max="5" width="11.5546875" bestFit="1" customWidth="1"/>
    <col min="6" max="7" width="10.5546875" bestFit="1" customWidth="1"/>
    <col min="8" max="11" width="11.5546875" bestFit="1" customWidth="1"/>
  </cols>
  <sheetData>
    <row r="1" spans="1:11" x14ac:dyDescent="0.3">
      <c r="A1" s="213" t="s">
        <v>135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x14ac:dyDescent="0.3">
      <c r="A2" s="213" t="s">
        <v>157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x14ac:dyDescent="0.3">
      <c r="A3" s="213" t="s">
        <v>171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</row>
    <row r="4" spans="1:11" x14ac:dyDescent="0.3">
      <c r="A4" s="13"/>
      <c r="B4" s="13"/>
      <c r="C4" s="13"/>
      <c r="D4" s="13"/>
      <c r="E4" s="13"/>
      <c r="F4" s="13"/>
      <c r="G4" s="13"/>
      <c r="H4" s="13"/>
      <c r="K4" s="18" t="s">
        <v>65</v>
      </c>
    </row>
    <row r="5" spans="1:11" x14ac:dyDescent="0.3">
      <c r="A5" s="214" t="s">
        <v>14</v>
      </c>
      <c r="B5" s="214" t="s">
        <v>62</v>
      </c>
      <c r="C5" s="214"/>
      <c r="D5" s="214" t="s">
        <v>61</v>
      </c>
      <c r="E5" s="214"/>
      <c r="F5" s="214"/>
      <c r="G5" s="214"/>
      <c r="H5" s="214"/>
      <c r="I5" s="214"/>
      <c r="J5" s="215" t="s">
        <v>63</v>
      </c>
      <c r="K5" s="216"/>
    </row>
    <row r="6" spans="1:11" x14ac:dyDescent="0.3">
      <c r="A6" s="214"/>
      <c r="B6" s="214"/>
      <c r="C6" s="214"/>
      <c r="D6" s="214" t="s">
        <v>16</v>
      </c>
      <c r="E6" s="214"/>
      <c r="F6" s="214" t="s">
        <v>17</v>
      </c>
      <c r="G6" s="214"/>
      <c r="H6" s="219" t="s">
        <v>18</v>
      </c>
      <c r="I6" s="220"/>
      <c r="J6" s="223"/>
      <c r="K6" s="224"/>
    </row>
    <row r="7" spans="1:11" x14ac:dyDescent="0.3">
      <c r="A7" s="33"/>
      <c r="B7" s="13" t="s">
        <v>160</v>
      </c>
      <c r="C7" s="13" t="s">
        <v>160</v>
      </c>
      <c r="D7" s="34" t="s">
        <v>160</v>
      </c>
      <c r="E7" s="35" t="s">
        <v>160</v>
      </c>
      <c r="F7" s="13" t="s">
        <v>160</v>
      </c>
      <c r="G7" s="35" t="s">
        <v>160</v>
      </c>
      <c r="H7" s="13" t="s">
        <v>160</v>
      </c>
      <c r="I7" s="35" t="s">
        <v>160</v>
      </c>
      <c r="J7" s="13" t="s">
        <v>160</v>
      </c>
      <c r="K7" s="48" t="s">
        <v>160</v>
      </c>
    </row>
    <row r="8" spans="1:11" x14ac:dyDescent="0.3">
      <c r="A8" s="36"/>
      <c r="B8" s="38">
        <v>2014</v>
      </c>
      <c r="C8" s="39">
        <v>2013</v>
      </c>
      <c r="D8" s="38">
        <v>2014</v>
      </c>
      <c r="E8" s="39">
        <v>2013</v>
      </c>
      <c r="F8" s="38">
        <v>2014</v>
      </c>
      <c r="G8" s="39">
        <v>2013</v>
      </c>
      <c r="H8" s="38">
        <v>2014</v>
      </c>
      <c r="I8" s="39">
        <v>2013</v>
      </c>
      <c r="J8" s="38">
        <v>2014</v>
      </c>
      <c r="K8" s="39">
        <v>2013</v>
      </c>
    </row>
    <row r="9" spans="1:11" x14ac:dyDescent="0.3">
      <c r="A9" s="40" t="s">
        <v>0</v>
      </c>
      <c r="B9" s="57">
        <f>SUM('[1]Imports by Caricom SITC 2014'!B2:C2)/1000</f>
        <v>615.89044999999999</v>
      </c>
      <c r="C9" s="55">
        <f>SUM('[2]Imports by Caricom SITC 2013'!B2:C2)/1000</f>
        <v>309.82041000000004</v>
      </c>
      <c r="D9" s="72">
        <f>SUM('[1]Exports by Caricom SITC 2014'!B2:C2)/1000</f>
        <v>7457.0999370000009</v>
      </c>
      <c r="E9" s="63">
        <f>SUM('[2]Exports by Caricom SITC 2013'!B2:C2)/1000</f>
        <v>12740.267280000002</v>
      </c>
      <c r="F9" s="72">
        <f>SUM('[1]Re-Exports by Caricom SITC 2013'!B2:C2)/1000</f>
        <v>30.827400000000001</v>
      </c>
      <c r="G9" s="63">
        <f>SUM('[2]Re-Exports by Caricom SITC 2013'!B2:C2)/1000</f>
        <v>0</v>
      </c>
      <c r="H9" s="79">
        <f>F9+D9</f>
        <v>7487.927337000001</v>
      </c>
      <c r="I9" s="63">
        <f>G9+E9</f>
        <v>12740.267280000002</v>
      </c>
      <c r="J9" s="56">
        <f>H9-B9</f>
        <v>6872.0368870000011</v>
      </c>
      <c r="K9" s="55">
        <f>I9-C9</f>
        <v>12430.446870000002</v>
      </c>
    </row>
    <row r="10" spans="1:11" x14ac:dyDescent="0.3">
      <c r="A10" s="40" t="s">
        <v>1</v>
      </c>
      <c r="B10" s="57">
        <f>SUM('[1]Imports by Caricom SITC 2014'!B3:C3)/1000</f>
        <v>2254.1640200000002</v>
      </c>
      <c r="C10" s="55">
        <f>SUM('[2]Imports by Caricom SITC 2013'!B3:C3)/1000</f>
        <v>3757.82791</v>
      </c>
      <c r="D10" s="72">
        <f>SUM('[1]Exports by Caricom SITC 2014'!B3:C3)/1000</f>
        <v>2.018E-2</v>
      </c>
      <c r="E10" s="63">
        <f>SUM('[2]Exports by Caricom SITC 2013'!B3:C3)/1000</f>
        <v>0</v>
      </c>
      <c r="F10" s="72">
        <f>SUM('[1]Re-Exports by Caricom SITC 2013'!B3:C3)/1000</f>
        <v>3.6480700000000001</v>
      </c>
      <c r="G10" s="63">
        <f>SUM('[2]Re-Exports by Caricom SITC 2013'!B3:C3)/1000</f>
        <v>0</v>
      </c>
      <c r="H10" s="79">
        <f t="shared" ref="H10:H21" si="0">F10+D10</f>
        <v>3.66825</v>
      </c>
      <c r="I10" s="63">
        <f t="shared" ref="I10:I21" si="1">G10+E10</f>
        <v>0</v>
      </c>
      <c r="J10" s="65">
        <f t="shared" ref="J10:K21" si="2">H10-B10</f>
        <v>-2250.49577</v>
      </c>
      <c r="K10" s="66">
        <f t="shared" si="2"/>
        <v>-3757.82791</v>
      </c>
    </row>
    <row r="11" spans="1:11" x14ac:dyDescent="0.3">
      <c r="A11" s="40" t="s">
        <v>2</v>
      </c>
      <c r="B11" s="57">
        <f>SUM('[1]Imports by Caricom SITC 2014'!B4:C4)/1000</f>
        <v>0.12670000000000001</v>
      </c>
      <c r="C11" s="55">
        <f>SUM('[2]Imports by Caricom SITC 2013'!B4:C4)/1000</f>
        <v>0</v>
      </c>
      <c r="D11" s="72">
        <f>SUM('[1]Exports by Caricom SITC 2014'!B4:C4)/1000</f>
        <v>59.919750000000001</v>
      </c>
      <c r="E11" s="63">
        <f>SUM('[2]Exports by Caricom SITC 2013'!B4:C4)/1000</f>
        <v>0</v>
      </c>
      <c r="F11" s="72">
        <f>SUM('[1]Re-Exports by Caricom SITC 2013'!B4:C4)/1000</f>
        <v>0</v>
      </c>
      <c r="G11" s="63">
        <f>SUM('[2]Re-Exports by Caricom SITC 2013'!B4:C4)/1000</f>
        <v>0</v>
      </c>
      <c r="H11" s="79">
        <f t="shared" si="0"/>
        <v>59.919750000000001</v>
      </c>
      <c r="I11" s="63">
        <f t="shared" si="1"/>
        <v>0</v>
      </c>
      <c r="J11" s="65">
        <f t="shared" si="2"/>
        <v>59.793050000000001</v>
      </c>
      <c r="K11" s="66">
        <f t="shared" si="2"/>
        <v>0</v>
      </c>
    </row>
    <row r="12" spans="1:11" x14ac:dyDescent="0.3">
      <c r="A12" s="40" t="s">
        <v>3</v>
      </c>
      <c r="B12" s="57">
        <f>SUM('[1]Imports by Caricom SITC 2014'!B5:C5)/1000</f>
        <v>0</v>
      </c>
      <c r="C12" s="55">
        <f>SUM('[2]Imports by Caricom SITC 2013'!B5:C5)/1000</f>
        <v>0</v>
      </c>
      <c r="D12" s="72">
        <f>SUM('[1]Exports by Caricom SITC 2014'!B5:C5)/1000</f>
        <v>0</v>
      </c>
      <c r="E12" s="63">
        <f>SUM('[2]Exports by Caricom SITC 2013'!B5:C5)/1000</f>
        <v>0</v>
      </c>
      <c r="F12" s="72">
        <f>SUM('[1]Re-Exports by Caricom SITC 2013'!B5:C5)/1000</f>
        <v>47.868490000000001</v>
      </c>
      <c r="G12" s="63">
        <f>SUM('[2]Re-Exports by Caricom SITC 2013'!B5:C5)/1000</f>
        <v>0</v>
      </c>
      <c r="H12" s="79">
        <f t="shared" si="0"/>
        <v>47.868490000000001</v>
      </c>
      <c r="I12" s="63">
        <f t="shared" si="1"/>
        <v>0</v>
      </c>
      <c r="J12" s="65">
        <f t="shared" si="2"/>
        <v>47.868490000000001</v>
      </c>
      <c r="K12" s="66">
        <f t="shared" si="2"/>
        <v>0</v>
      </c>
    </row>
    <row r="13" spans="1:11" x14ac:dyDescent="0.3">
      <c r="A13" s="40" t="s">
        <v>4</v>
      </c>
      <c r="B13" s="57">
        <f>SUM('[1]Imports by Caricom SITC 2014'!B6:C6)/1000</f>
        <v>0</v>
      </c>
      <c r="C13" s="55">
        <f>SUM('[2]Imports by Caricom SITC 2013'!B6:C6)/1000</f>
        <v>0.95604</v>
      </c>
      <c r="D13" s="72">
        <f>SUM('[1]Exports by Caricom SITC 2014'!B6:C6)/1000</f>
        <v>0</v>
      </c>
      <c r="E13" s="63">
        <f>SUM('[2]Exports by Caricom SITC 2013'!B6:C6)/1000</f>
        <v>0</v>
      </c>
      <c r="F13" s="72">
        <f>SUM('[1]Re-Exports by Caricom SITC 2013'!B6:C6)/1000</f>
        <v>0</v>
      </c>
      <c r="G13" s="63">
        <f>SUM('[2]Re-Exports by Caricom SITC 2013'!B6:C6)/1000</f>
        <v>0</v>
      </c>
      <c r="H13" s="79">
        <f t="shared" si="0"/>
        <v>0</v>
      </c>
      <c r="I13" s="63">
        <f t="shared" si="1"/>
        <v>0</v>
      </c>
      <c r="J13" s="65">
        <f t="shared" si="2"/>
        <v>0</v>
      </c>
      <c r="K13" s="66">
        <f t="shared" si="2"/>
        <v>-0.95604</v>
      </c>
    </row>
    <row r="14" spans="1:11" x14ac:dyDescent="0.3">
      <c r="A14" s="40" t="s">
        <v>5</v>
      </c>
      <c r="B14" s="57">
        <f>SUM('[1]Imports by Caricom SITC 2014'!B7:C7)/1000</f>
        <v>1037.32457</v>
      </c>
      <c r="C14" s="55">
        <f>SUM('[2]Imports by Caricom SITC 2013'!B7:C7)/1000</f>
        <v>848.51544999999999</v>
      </c>
      <c r="D14" s="72">
        <f>SUM('[1]Exports by Caricom SITC 2014'!B7:C7)/1000</f>
        <v>21.96753</v>
      </c>
      <c r="E14" s="63">
        <f>SUM('[2]Exports by Caricom SITC 2013'!B7:C7)/1000</f>
        <v>19.788650000000001</v>
      </c>
      <c r="F14" s="72">
        <f>SUM('[1]Re-Exports by Caricom SITC 2013'!B7:C7)/1000</f>
        <v>0</v>
      </c>
      <c r="G14" s="63">
        <f>SUM('[2]Re-Exports by Caricom SITC 2013'!B7:C7)/1000</f>
        <v>0</v>
      </c>
      <c r="H14" s="79">
        <f t="shared" si="0"/>
        <v>21.96753</v>
      </c>
      <c r="I14" s="63">
        <f t="shared" si="1"/>
        <v>19.788650000000001</v>
      </c>
      <c r="J14" s="65">
        <f t="shared" si="2"/>
        <v>-1015.35704</v>
      </c>
      <c r="K14" s="66">
        <f t="shared" si="2"/>
        <v>-828.72680000000003</v>
      </c>
    </row>
    <row r="15" spans="1:11" x14ac:dyDescent="0.3">
      <c r="A15" s="40" t="s">
        <v>6</v>
      </c>
      <c r="B15" s="57">
        <f>SUM('[1]Imports by Caricom SITC 2014'!B8:C8)/1000</f>
        <v>2776.1146899999999</v>
      </c>
      <c r="C15" s="55">
        <f>SUM('[2]Imports by Caricom SITC 2013'!B8:C8)/1000</f>
        <v>1880.2149100000001</v>
      </c>
      <c r="D15" s="72">
        <f>SUM('[1]Exports by Caricom SITC 2014'!B8:C8)/1000</f>
        <v>37.28781</v>
      </c>
      <c r="E15" s="63">
        <f>SUM('[2]Exports by Caricom SITC 2013'!B8:C8)/1000</f>
        <v>87.844250000000002</v>
      </c>
      <c r="F15" s="72">
        <f>SUM('[1]Re-Exports by Caricom SITC 2013'!B8:C8)/1000</f>
        <v>579.98824000000002</v>
      </c>
      <c r="G15" s="63">
        <f>SUM('[2]Re-Exports by Caricom SITC 2013'!B8:C8)/1000</f>
        <v>884.64760000000012</v>
      </c>
      <c r="H15" s="79">
        <f t="shared" si="0"/>
        <v>617.27605000000005</v>
      </c>
      <c r="I15" s="63">
        <f t="shared" si="1"/>
        <v>972.49185000000011</v>
      </c>
      <c r="J15" s="65">
        <f t="shared" si="2"/>
        <v>-2158.8386399999999</v>
      </c>
      <c r="K15" s="66">
        <f t="shared" si="2"/>
        <v>-907.72306000000003</v>
      </c>
    </row>
    <row r="16" spans="1:11" x14ac:dyDescent="0.3">
      <c r="A16" s="40" t="s">
        <v>7</v>
      </c>
      <c r="B16" s="57">
        <f>SUM('[1]Imports by Caricom SITC 2014'!B9:C9)/1000</f>
        <v>446.32216999999997</v>
      </c>
      <c r="C16" s="55">
        <f>SUM('[2]Imports by Caricom SITC 2013'!B9:C9)/1000</f>
        <v>524.27404999999999</v>
      </c>
      <c r="D16" s="72">
        <f>SUM('[1]Exports by Caricom SITC 2014'!B9:C9)/1000</f>
        <v>0</v>
      </c>
      <c r="E16" s="63">
        <f>SUM('[2]Exports by Caricom SITC 2013'!B9:C9)/1000</f>
        <v>0</v>
      </c>
      <c r="F16" s="72">
        <f>SUM('[1]Re-Exports by Caricom SITC 2013'!B9:C9)/1000</f>
        <v>0</v>
      </c>
      <c r="G16" s="63">
        <f>SUM('[2]Re-Exports by Caricom SITC 2013'!B9:C9)/1000</f>
        <v>0</v>
      </c>
      <c r="H16" s="79">
        <f t="shared" si="0"/>
        <v>0</v>
      </c>
      <c r="I16" s="63">
        <f t="shared" si="1"/>
        <v>0</v>
      </c>
      <c r="J16" s="65">
        <f t="shared" si="2"/>
        <v>-446.32216999999997</v>
      </c>
      <c r="K16" s="66">
        <f t="shared" si="2"/>
        <v>-524.27404999999999</v>
      </c>
    </row>
    <row r="17" spans="1:11" x14ac:dyDescent="0.3">
      <c r="A17" s="40" t="s">
        <v>8</v>
      </c>
      <c r="B17" s="57">
        <f>SUM('[1]Imports by Caricom SITC 2014'!B10:C10)/1000</f>
        <v>439.51067999999998</v>
      </c>
      <c r="C17" s="55">
        <f>SUM('[2]Imports by Caricom SITC 2013'!B10:C10)/1000</f>
        <v>278.2199</v>
      </c>
      <c r="D17" s="72">
        <f>SUM('[1]Exports by Caricom SITC 2014'!B10:C10)/1000</f>
        <v>0</v>
      </c>
      <c r="E17" s="63">
        <f>SUM('[2]Exports by Caricom SITC 2013'!B10:C10)/1000</f>
        <v>0</v>
      </c>
      <c r="F17" s="72">
        <f>SUM('[1]Re-Exports by Caricom SITC 2013'!B10:C10)/1000</f>
        <v>0</v>
      </c>
      <c r="G17" s="63">
        <f>SUM('[2]Re-Exports by Caricom SITC 2013'!B10:C10)/1000</f>
        <v>0</v>
      </c>
      <c r="H17" s="79">
        <f t="shared" si="0"/>
        <v>0</v>
      </c>
      <c r="I17" s="63">
        <f t="shared" si="1"/>
        <v>0</v>
      </c>
      <c r="J17" s="65">
        <f t="shared" si="2"/>
        <v>-439.51067999999998</v>
      </c>
      <c r="K17" s="66">
        <f t="shared" si="2"/>
        <v>-278.2199</v>
      </c>
    </row>
    <row r="18" spans="1:11" x14ac:dyDescent="0.3">
      <c r="A18" s="40" t="s">
        <v>9</v>
      </c>
      <c r="B18" s="57">
        <f>SUM('[1]Imports by Caricom SITC 2014'!B11:C11)/1000</f>
        <v>0</v>
      </c>
      <c r="C18" s="55">
        <f>SUM('[2]Imports by Caricom SITC 2013'!B11:C11)/1000</f>
        <v>0</v>
      </c>
      <c r="D18" s="72">
        <f>SUM('[1]Exports by Caricom SITC 2014'!B11:C11)/1000</f>
        <v>0</v>
      </c>
      <c r="E18" s="63">
        <f>SUM('[2]Exports by Caricom SITC 2013'!B11:C11)/1000</f>
        <v>0</v>
      </c>
      <c r="F18" s="72">
        <f>SUM('[1]Re-Exports by Caricom SITC 2013'!B11:C11)/1000</f>
        <v>0</v>
      </c>
      <c r="G18" s="63">
        <f>SUM('[2]Re-Exports by Caricom SITC 2013'!B11:C11)/1000</f>
        <v>0</v>
      </c>
      <c r="H18" s="79">
        <f t="shared" si="0"/>
        <v>0</v>
      </c>
      <c r="I18" s="63">
        <f t="shared" si="1"/>
        <v>0</v>
      </c>
      <c r="J18" s="65">
        <f t="shared" si="2"/>
        <v>0</v>
      </c>
      <c r="K18" s="66">
        <f t="shared" si="2"/>
        <v>0</v>
      </c>
    </row>
    <row r="19" spans="1:11" x14ac:dyDescent="0.3">
      <c r="A19" s="40" t="s">
        <v>11</v>
      </c>
      <c r="B19" s="57">
        <f>SUM('[1]Imports by Caricom SITC 2014'!B12:C12)/1000</f>
        <v>97.930460000000011</v>
      </c>
      <c r="C19" s="55">
        <f>SUM('[2]Imports by Caricom SITC 2013'!B12:C12)/1000</f>
        <v>106.70255</v>
      </c>
      <c r="D19" s="72">
        <f>SUM('[1]Exports by Caricom SITC 2014'!B12:C12)/1000</f>
        <v>0</v>
      </c>
      <c r="E19" s="63">
        <f>SUM('[2]Exports by Caricom SITC 2013'!B12:C12)/1000</f>
        <v>0</v>
      </c>
      <c r="F19" s="72">
        <f>SUM('[1]Re-Exports by Caricom SITC 2013'!B12:C12)/1000</f>
        <v>0</v>
      </c>
      <c r="G19" s="63">
        <f>SUM('[2]Re-Exports by Caricom SITC 2013'!B12:C12)/1000</f>
        <v>20.981999999999999</v>
      </c>
      <c r="H19" s="79">
        <f t="shared" si="0"/>
        <v>0</v>
      </c>
      <c r="I19" s="63">
        <f t="shared" si="1"/>
        <v>20.981999999999999</v>
      </c>
      <c r="J19" s="60" t="s">
        <v>64</v>
      </c>
      <c r="K19" s="61" t="s">
        <v>64</v>
      </c>
    </row>
    <row r="20" spans="1:11" x14ac:dyDescent="0.3">
      <c r="A20" s="40" t="s">
        <v>10</v>
      </c>
      <c r="B20" s="57">
        <f>SUM('[1]Imports by Caricom SITC 2014'!B13:C13)/1000</f>
        <v>0.47046000000000004</v>
      </c>
      <c r="C20" s="55">
        <f>SUM('[2]Imports by Caricom SITC 2013'!B13:C13)/1000</f>
        <v>50.824940000000005</v>
      </c>
      <c r="D20" s="72">
        <f>SUM('[1]Exports by Caricom SITC 2014'!B13:C13)/1000</f>
        <v>0</v>
      </c>
      <c r="E20" s="63">
        <f>SUM('[2]Exports by Caricom SITC 2013'!B13:C13)/1000</f>
        <v>0</v>
      </c>
      <c r="F20" s="72">
        <f>SUM('[1]Re-Exports by Caricom SITC 2013'!B13:C13)/1000</f>
        <v>0</v>
      </c>
      <c r="G20" s="63">
        <f>SUM('[2]Re-Exports by Caricom SITC 2013'!B13:C13)/1000</f>
        <v>0</v>
      </c>
      <c r="H20" s="79">
        <f t="shared" si="0"/>
        <v>0</v>
      </c>
      <c r="I20" s="63">
        <f t="shared" si="1"/>
        <v>0</v>
      </c>
      <c r="J20" s="65">
        <f t="shared" si="2"/>
        <v>-0.47046000000000004</v>
      </c>
      <c r="K20" s="66">
        <f>I20-C20</f>
        <v>-50.824940000000005</v>
      </c>
    </row>
    <row r="21" spans="1:11" x14ac:dyDescent="0.3">
      <c r="A21" s="40" t="s">
        <v>12</v>
      </c>
      <c r="B21" s="57">
        <f>SUM('[1]Imports by Caricom SITC 2014'!B14:C14)/1000</f>
        <v>0</v>
      </c>
      <c r="C21" s="55">
        <f>SUM('[2]Imports by Caricom SITC 2013'!B14:C14)/1000</f>
        <v>2.09626</v>
      </c>
      <c r="D21" s="72">
        <f>SUM('[1]Exports by Caricom SITC 2014'!B14:C14)/1000</f>
        <v>0</v>
      </c>
      <c r="E21" s="63">
        <f>SUM('[2]Exports by Caricom SITC 2013'!B14:C14)/1000</f>
        <v>0</v>
      </c>
      <c r="F21" s="72">
        <f>SUM('[1]Re-Exports by Caricom SITC 2013'!B14:C14)/1000</f>
        <v>6.2542499999999999</v>
      </c>
      <c r="G21" s="63">
        <f>SUM('[2]Re-Exports by Caricom SITC 2013'!B14:C14)/1000</f>
        <v>0</v>
      </c>
      <c r="H21" s="79">
        <f t="shared" si="0"/>
        <v>6.2542499999999999</v>
      </c>
      <c r="I21" s="63">
        <f t="shared" si="1"/>
        <v>0</v>
      </c>
      <c r="J21" s="65">
        <f t="shared" si="2"/>
        <v>6.2542499999999999</v>
      </c>
      <c r="K21" s="67">
        <f>I21-C21</f>
        <v>-2.09626</v>
      </c>
    </row>
    <row r="22" spans="1:11" ht="15" thickBot="1" x14ac:dyDescent="0.35">
      <c r="A22" s="3" t="s">
        <v>13</v>
      </c>
      <c r="B22" s="75">
        <f t="shared" ref="B22:I22" si="3">SUM(B9:B21)</f>
        <v>7667.8541999999989</v>
      </c>
      <c r="C22" s="74">
        <f t="shared" si="3"/>
        <v>7759.4524200000014</v>
      </c>
      <c r="D22" s="75">
        <f t="shared" si="3"/>
        <v>7576.295207000001</v>
      </c>
      <c r="E22" s="74">
        <f t="shared" si="3"/>
        <v>12847.900180000002</v>
      </c>
      <c r="F22" s="75">
        <f t="shared" si="3"/>
        <v>668.58645000000001</v>
      </c>
      <c r="G22" s="74">
        <f t="shared" si="3"/>
        <v>905.6296000000001</v>
      </c>
      <c r="H22" s="75">
        <f t="shared" si="3"/>
        <v>8244.8816569999999</v>
      </c>
      <c r="I22" s="74">
        <f t="shared" si="3"/>
        <v>13753.529780000003</v>
      </c>
      <c r="J22" s="68">
        <f t="shared" ref="J22:K22" si="4">SUM(J9:J21)</f>
        <v>674.95791700000098</v>
      </c>
      <c r="K22" s="68">
        <f t="shared" si="4"/>
        <v>6079.7979100000011</v>
      </c>
    </row>
    <row r="23" spans="1:11" ht="15" thickTop="1" x14ac:dyDescent="0.3">
      <c r="A23" s="1" t="s">
        <v>85</v>
      </c>
    </row>
    <row r="24" spans="1:11" x14ac:dyDescent="0.3">
      <c r="A24" s="1" t="s">
        <v>86</v>
      </c>
      <c r="B24" s="23"/>
      <c r="C24" s="23"/>
      <c r="D24" s="23"/>
      <c r="E24" s="23"/>
      <c r="F24" s="23"/>
      <c r="G24" s="23"/>
      <c r="H24" s="23"/>
      <c r="I24" s="23"/>
    </row>
    <row r="25" spans="1:11" x14ac:dyDescent="0.3">
      <c r="A25" s="1" t="s">
        <v>87</v>
      </c>
      <c r="E25" s="4"/>
    </row>
  </sheetData>
  <mergeCells count="10">
    <mergeCell ref="A1:K1"/>
    <mergeCell ref="A2:K2"/>
    <mergeCell ref="A3:K3"/>
    <mergeCell ref="A5:A6"/>
    <mergeCell ref="B5:C6"/>
    <mergeCell ref="D5:I5"/>
    <mergeCell ref="J5:K6"/>
    <mergeCell ref="D6:E6"/>
    <mergeCell ref="F6:G6"/>
    <mergeCell ref="H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27"/>
  <sheetViews>
    <sheetView workbookViewId="0">
      <selection activeCell="B27" sqref="B27"/>
    </sheetView>
  </sheetViews>
  <sheetFormatPr defaultRowHeight="14.4" x14ac:dyDescent="0.3"/>
  <cols>
    <col min="1" max="1" width="26" customWidth="1"/>
    <col min="2" max="2" width="14.33203125" bestFit="1" customWidth="1"/>
    <col min="3" max="4" width="13.33203125" bestFit="1" customWidth="1"/>
    <col min="5" max="5" width="14.33203125" bestFit="1" customWidth="1"/>
    <col min="6" max="7" width="11.5546875" bestFit="1" customWidth="1"/>
    <col min="8" max="8" width="13.33203125" bestFit="1" customWidth="1"/>
    <col min="9" max="9" width="14.33203125" bestFit="1" customWidth="1"/>
  </cols>
  <sheetData>
    <row r="1" spans="1:9" x14ac:dyDescent="0.3">
      <c r="A1" s="213" t="s">
        <v>137</v>
      </c>
      <c r="B1" s="213"/>
      <c r="C1" s="213"/>
      <c r="D1" s="213"/>
      <c r="E1" s="213"/>
      <c r="F1" s="213"/>
      <c r="G1" s="213"/>
      <c r="H1" s="213"/>
      <c r="I1" s="213"/>
    </row>
    <row r="2" spans="1:9" x14ac:dyDescent="0.3">
      <c r="A2" s="213" t="s">
        <v>163</v>
      </c>
      <c r="B2" s="213"/>
      <c r="C2" s="213"/>
      <c r="D2" s="213"/>
      <c r="E2" s="213"/>
      <c r="F2" s="213"/>
      <c r="G2" s="213"/>
      <c r="H2" s="213"/>
      <c r="I2" s="213"/>
    </row>
    <row r="3" spans="1:9" x14ac:dyDescent="0.3">
      <c r="A3" s="213" t="s">
        <v>171</v>
      </c>
      <c r="B3" s="213"/>
      <c r="C3" s="213"/>
      <c r="D3" s="213"/>
      <c r="E3" s="213"/>
      <c r="F3" s="213"/>
      <c r="G3" s="213"/>
      <c r="H3" s="213"/>
      <c r="I3" s="213"/>
    </row>
    <row r="4" spans="1:9" x14ac:dyDescent="0.3">
      <c r="A4" s="13"/>
      <c r="B4" s="13"/>
      <c r="C4" s="13"/>
      <c r="D4" s="13"/>
      <c r="E4" s="13"/>
      <c r="F4" s="13"/>
      <c r="G4" s="13"/>
      <c r="H4" s="13"/>
      <c r="I4" s="18" t="s">
        <v>65</v>
      </c>
    </row>
    <row r="5" spans="1:9" x14ac:dyDescent="0.3">
      <c r="A5" s="214" t="s">
        <v>14</v>
      </c>
      <c r="B5" s="214" t="s">
        <v>62</v>
      </c>
      <c r="C5" s="214"/>
      <c r="D5" s="214" t="s">
        <v>61</v>
      </c>
      <c r="E5" s="214"/>
      <c r="F5" s="214"/>
      <c r="G5" s="214"/>
      <c r="H5" s="214"/>
      <c r="I5" s="214"/>
    </row>
    <row r="6" spans="1:9" x14ac:dyDescent="0.3">
      <c r="A6" s="214"/>
      <c r="B6" s="214"/>
      <c r="C6" s="214"/>
      <c r="D6" s="214" t="s">
        <v>16</v>
      </c>
      <c r="E6" s="214"/>
      <c r="F6" s="214" t="s">
        <v>17</v>
      </c>
      <c r="G6" s="214"/>
      <c r="H6" s="219" t="s">
        <v>18</v>
      </c>
      <c r="I6" s="220"/>
    </row>
    <row r="7" spans="1:9" x14ac:dyDescent="0.3">
      <c r="A7" s="5"/>
      <c r="B7" s="13" t="s">
        <v>160</v>
      </c>
      <c r="C7" s="13" t="s">
        <v>160</v>
      </c>
      <c r="D7" s="34" t="s">
        <v>160</v>
      </c>
      <c r="E7" s="35" t="s">
        <v>160</v>
      </c>
      <c r="F7" s="13" t="s">
        <v>160</v>
      </c>
      <c r="G7" s="35" t="s">
        <v>160</v>
      </c>
      <c r="H7" s="13" t="s">
        <v>160</v>
      </c>
      <c r="I7" s="35" t="s">
        <v>160</v>
      </c>
    </row>
    <row r="8" spans="1:9" x14ac:dyDescent="0.3">
      <c r="A8" s="49"/>
      <c r="B8" s="38">
        <v>2014</v>
      </c>
      <c r="C8" s="39">
        <v>2013</v>
      </c>
      <c r="D8" s="38">
        <v>2014</v>
      </c>
      <c r="E8" s="39">
        <v>2013</v>
      </c>
      <c r="F8" s="38">
        <v>2014</v>
      </c>
      <c r="G8" s="39">
        <v>2013</v>
      </c>
      <c r="H8" s="38">
        <v>2014</v>
      </c>
      <c r="I8" s="39">
        <v>2013</v>
      </c>
    </row>
    <row r="9" spans="1:9" x14ac:dyDescent="0.3">
      <c r="A9" s="28" t="s">
        <v>164</v>
      </c>
      <c r="B9" s="56">
        <f>SUM('[1]Caricom Imports by COO 14'!B3:C3)/1000</f>
        <v>4.01</v>
      </c>
      <c r="C9" s="55">
        <f>SUM('[2]Caricom Imports by COO 13'!B3:C3)/1000</f>
        <v>0</v>
      </c>
      <c r="D9" s="64">
        <f>SUM('[1]CARICOM exports by COO 13'!B3:C3)/1000</f>
        <v>34.565440000000002</v>
      </c>
      <c r="E9" s="55">
        <f>SUM('[2]CARICOM exports by COO 13'!B3:C3)/1000</f>
        <v>0</v>
      </c>
      <c r="F9" s="57">
        <f>SUM('[1]CARICOM re-exports by COO 14'!B3:C3)/1000</f>
        <v>0</v>
      </c>
      <c r="G9" s="55">
        <f>SUM('[2]CARICOM re-exports by COO 13'!B3:C3)/1000</f>
        <v>0</v>
      </c>
      <c r="H9" s="56">
        <f>F9+D9</f>
        <v>34.565440000000002</v>
      </c>
      <c r="I9" s="55">
        <f>G9+E9</f>
        <v>0</v>
      </c>
    </row>
    <row r="10" spans="1:9" x14ac:dyDescent="0.3">
      <c r="A10" s="28" t="s">
        <v>30</v>
      </c>
      <c r="B10" s="56">
        <f>SUM('[1]Caricom Imports by COO 14'!B4:C4)/1000</f>
        <v>788.35709000000008</v>
      </c>
      <c r="C10" s="55">
        <f>SUM('[2]Caricom Imports by COO 13'!B4:C4)/1000</f>
        <v>309.57763</v>
      </c>
      <c r="D10" s="64">
        <f>SUM('[1]CARICOM exports by COO 13'!B4:C4)/1000</f>
        <v>235.88225</v>
      </c>
      <c r="E10" s="55">
        <f>SUM('[2]CARICOM exports by COO 13'!B4:C4)/1000</f>
        <v>513.87527</v>
      </c>
      <c r="F10" s="57">
        <f>SUM('[1]CARICOM re-exports by COO 14'!B4:C4)/1000</f>
        <v>0.73941000000000001</v>
      </c>
      <c r="G10" s="55">
        <f>SUM('[2]CARICOM re-exports by COO 13'!B4:C4)/1000</f>
        <v>0</v>
      </c>
      <c r="H10" s="56">
        <f t="shared" ref="H10:H20" si="0">F10+D10</f>
        <v>236.62165999999999</v>
      </c>
      <c r="I10" s="55">
        <f t="shared" ref="I10:I20" si="1">G10+E10</f>
        <v>513.87527</v>
      </c>
    </row>
    <row r="11" spans="1:9" x14ac:dyDescent="0.3">
      <c r="A11" s="28" t="s">
        <v>31</v>
      </c>
      <c r="B11" s="56">
        <f>SUM('[1]Caricom Imports by COO 14'!B5:C5)/1000</f>
        <v>251.05563000000001</v>
      </c>
      <c r="C11" s="55">
        <f>SUM('[2]Caricom Imports by COO 13'!B5:C5)/1000</f>
        <v>169.71410999999998</v>
      </c>
      <c r="D11" s="64">
        <f>SUM('[1]CARICOM exports by COO 13'!B5:C5)/1000</f>
        <v>0</v>
      </c>
      <c r="E11" s="55">
        <f>SUM('[2]CARICOM exports by COO 13'!B5:C5)/1000</f>
        <v>0</v>
      </c>
      <c r="F11" s="57">
        <f>SUM('[1]CARICOM re-exports by COO 14'!B5:C5)/1000</f>
        <v>15.84</v>
      </c>
      <c r="G11" s="55">
        <f>SUM('[2]CARICOM re-exports by COO 13'!B5:C5)/1000</f>
        <v>0</v>
      </c>
      <c r="H11" s="56">
        <f t="shared" si="0"/>
        <v>15.84</v>
      </c>
      <c r="I11" s="55">
        <f t="shared" si="1"/>
        <v>0</v>
      </c>
    </row>
    <row r="12" spans="1:9" x14ac:dyDescent="0.3">
      <c r="A12" s="28" t="s">
        <v>32</v>
      </c>
      <c r="B12" s="56">
        <f>SUM('[1]Caricom Imports by COO 14'!B6:C6)/1000</f>
        <v>132.27134000000001</v>
      </c>
      <c r="C12" s="55">
        <f>SUM('[2]Caricom Imports by COO 13'!B6:C6)/1000</f>
        <v>0.155</v>
      </c>
      <c r="D12" s="64">
        <f>SUM('[1]CARICOM exports by COO 13'!B6:C6)/1000</f>
        <v>0</v>
      </c>
      <c r="E12" s="55">
        <f>SUM('[2]CARICOM exports by COO 13'!B6:C6)/1000</f>
        <v>0</v>
      </c>
      <c r="F12" s="57">
        <f>SUM('[1]CARICOM re-exports by COO 14'!B6:C6)/1000</f>
        <v>6.0525000000000002</v>
      </c>
      <c r="G12" s="55">
        <f>SUM('[2]CARICOM re-exports by COO 13'!B6:C6)/1000</f>
        <v>0</v>
      </c>
      <c r="H12" s="56">
        <f t="shared" si="0"/>
        <v>6.0525000000000002</v>
      </c>
      <c r="I12" s="55">
        <f t="shared" si="1"/>
        <v>0</v>
      </c>
    </row>
    <row r="13" spans="1:9" x14ac:dyDescent="0.3">
      <c r="A13" s="28" t="s">
        <v>33</v>
      </c>
      <c r="B13" s="56">
        <f>SUM('[1]Caricom Imports by COO 14'!B7:C7)/1000</f>
        <v>498.31162999999998</v>
      </c>
      <c r="C13" s="55">
        <f>SUM('[2]Caricom Imports by COO 13'!B7:C7)/1000</f>
        <v>153.06921</v>
      </c>
      <c r="D13" s="64">
        <f>SUM('[1]CARICOM exports by COO 13'!B7:C7)/1000</f>
        <v>1649.3367800000001</v>
      </c>
      <c r="E13" s="55">
        <f>SUM('[2]CARICOM exports by COO 13'!B7:C7)/1000</f>
        <v>2129.1812199999999</v>
      </c>
      <c r="F13" s="57">
        <f>SUM('[1]CARICOM re-exports by COO 14'!B7:C7)/1000</f>
        <v>0</v>
      </c>
      <c r="G13" s="55">
        <f>SUM('[2]CARICOM re-exports by COO 13'!B7:C7)/1000</f>
        <v>0</v>
      </c>
      <c r="H13" s="56">
        <f t="shared" si="0"/>
        <v>1649.3367800000001</v>
      </c>
      <c r="I13" s="55">
        <f t="shared" si="1"/>
        <v>2129.1812199999999</v>
      </c>
    </row>
    <row r="14" spans="1:9" x14ac:dyDescent="0.3">
      <c r="A14" s="28" t="s">
        <v>165</v>
      </c>
      <c r="B14" s="56">
        <f>SUM('[1]Caricom Imports by COO 14'!B8:C8)/1000</f>
        <v>0</v>
      </c>
      <c r="C14" s="55">
        <f>SUM('[2]Caricom Imports by COO 13'!B8:C8)/1000</f>
        <v>2.5180000000000001E-2</v>
      </c>
      <c r="D14" s="64">
        <f>SUM('[1]CARICOM exports by COO 13'!B8:C8)/1000</f>
        <v>0</v>
      </c>
      <c r="E14" s="55">
        <f>SUM('[2]CARICOM exports by COO 13'!B8:C8)/1000</f>
        <v>0</v>
      </c>
      <c r="F14" s="57">
        <f>SUM('[1]CARICOM re-exports by COO 14'!B8:C8)/1000</f>
        <v>0</v>
      </c>
      <c r="G14" s="55">
        <f>SUM('[2]CARICOM re-exports by COO 13'!B8:C8)/1000</f>
        <v>0</v>
      </c>
      <c r="H14" s="56">
        <f t="shared" si="0"/>
        <v>0</v>
      </c>
      <c r="I14" s="55">
        <f t="shared" si="1"/>
        <v>0</v>
      </c>
    </row>
    <row r="15" spans="1:9" x14ac:dyDescent="0.3">
      <c r="A15" s="28" t="s">
        <v>34</v>
      </c>
      <c r="B15" s="56">
        <f>SUM('[1]Caricom Imports by COO 14'!B9:C9)/1000</f>
        <v>2658.18867</v>
      </c>
      <c r="C15" s="55">
        <f>SUM('[2]Caricom Imports by COO 13'!B9:C9)/1000</f>
        <v>2680.9579399999998</v>
      </c>
      <c r="D15" s="64">
        <f>SUM('[1]CARICOM exports by COO 13'!B9:C9)/1000</f>
        <v>3572.4737939999995</v>
      </c>
      <c r="E15" s="55">
        <f>SUM('[2]CARICOM exports by COO 13'!B9:C9)/1000</f>
        <v>3344.00252</v>
      </c>
      <c r="F15" s="57">
        <f>SUM('[1]CARICOM re-exports by COO 14'!B9:C9)/1000</f>
        <v>645.75279</v>
      </c>
      <c r="G15" s="55">
        <f>SUM('[2]CARICOM re-exports by COO 13'!B9:C9)/1000</f>
        <v>878.91468000000009</v>
      </c>
      <c r="H15" s="56">
        <f t="shared" si="0"/>
        <v>4218.226584</v>
      </c>
      <c r="I15" s="55">
        <f t="shared" si="1"/>
        <v>4222.9171999999999</v>
      </c>
    </row>
    <row r="16" spans="1:9" x14ac:dyDescent="0.3">
      <c r="A16" s="28" t="s">
        <v>166</v>
      </c>
      <c r="B16" s="56">
        <f>SUM('[1]Caricom Imports by COO 14'!B10:C10)/1000</f>
        <v>194.8905</v>
      </c>
      <c r="C16" s="55">
        <f>SUM('[2]Caricom Imports by COO 13'!B10:C10)/1000</f>
        <v>0</v>
      </c>
      <c r="D16" s="64">
        <f>SUM('[1]CARICOM exports by COO 13'!B10:C10)/1000</f>
        <v>0</v>
      </c>
      <c r="E16" s="55">
        <f>SUM('[2]CARICOM exports by COO 13'!B10:C10)/1000</f>
        <v>0</v>
      </c>
      <c r="F16" s="57">
        <f>SUM('[1]CARICOM re-exports by COO 14'!B10:C10)/1000</f>
        <v>0.20175000000000001</v>
      </c>
      <c r="G16" s="55">
        <f>SUM('[2]CARICOM re-exports by COO 13'!B10:C10)/1000</f>
        <v>0</v>
      </c>
      <c r="H16" s="56">
        <f t="shared" si="0"/>
        <v>0.20175000000000001</v>
      </c>
      <c r="I16" s="55">
        <f t="shared" si="1"/>
        <v>0</v>
      </c>
    </row>
    <row r="17" spans="1:9" x14ac:dyDescent="0.3">
      <c r="A17" s="28" t="s">
        <v>167</v>
      </c>
      <c r="B17" s="56">
        <f>SUM('[1]Caricom Imports by COO 14'!B11:C11)/1000</f>
        <v>395.66922</v>
      </c>
      <c r="C17" s="55">
        <f>SUM('[2]Caricom Imports by COO 13'!B11:C11)/1000</f>
        <v>653.43346999999994</v>
      </c>
      <c r="D17" s="64">
        <f>SUM('[1]CARICOM exports by COO 13'!B11:C11)/1000</f>
        <v>2.74255</v>
      </c>
      <c r="E17" s="55">
        <f>SUM('[2]CARICOM exports by COO 13'!B11:C11)/1000</f>
        <v>0</v>
      </c>
      <c r="F17" s="57">
        <f>SUM('[1]CARICOM re-exports by COO 14'!B11:C11)/1000</f>
        <v>0</v>
      </c>
      <c r="G17" s="55">
        <f>SUM('[2]CARICOM re-exports by COO 13'!B11:C11)/1000</f>
        <v>5.73292</v>
      </c>
      <c r="H17" s="56">
        <f t="shared" si="0"/>
        <v>2.74255</v>
      </c>
      <c r="I17" s="55">
        <f t="shared" si="1"/>
        <v>5.73292</v>
      </c>
    </row>
    <row r="18" spans="1:9" x14ac:dyDescent="0.3">
      <c r="A18" s="28" t="s">
        <v>174</v>
      </c>
      <c r="B18" s="56">
        <f>SUM('[1]Caricom Imports by COO 14'!B12:C12)/1000</f>
        <v>0</v>
      </c>
      <c r="C18" s="55">
        <f>SUM('[2]Caricom Imports by COO 13'!B12:C12)/1000</f>
        <v>0</v>
      </c>
      <c r="D18" s="64">
        <f>SUM('[1]CARICOM exports by COO 13'!B12:C12)/1000</f>
        <v>0</v>
      </c>
      <c r="E18" s="55">
        <f>SUM('[2]CARICOM exports by COO 13'!B12:C12)/1000</f>
        <v>0</v>
      </c>
      <c r="F18" s="57">
        <f>SUM('[1]CARICOM re-exports by COO 14'!B12:C12)/1000</f>
        <v>0</v>
      </c>
      <c r="G18" s="55">
        <f>SUM('[2]CARICOM re-exports by COO 13'!B12:C12)/1000</f>
        <v>0</v>
      </c>
      <c r="H18" s="56"/>
      <c r="I18" s="55"/>
    </row>
    <row r="19" spans="1:9" x14ac:dyDescent="0.3">
      <c r="A19" s="28" t="s">
        <v>168</v>
      </c>
      <c r="B19" s="56">
        <f>SUM('[1]Caricom Imports by COO 14'!B13:C13)/1000</f>
        <v>14.68961</v>
      </c>
      <c r="C19" s="55">
        <f>SUM('[2]Caricom Imports by COO 13'!B13:C13)/1000</f>
        <v>0</v>
      </c>
      <c r="D19" s="64">
        <f>SUM('[1]CARICOM exports by COO 13'!B13:C13)/1000</f>
        <v>427.10861</v>
      </c>
      <c r="E19" s="55">
        <f>SUM('[2]CARICOM exports by COO 13'!B13:C13)/1000</f>
        <v>180.77227999999999</v>
      </c>
      <c r="F19" s="57">
        <f>SUM('[1]CARICOM re-exports by COO 14'!B13:C13)/1000</f>
        <v>0</v>
      </c>
      <c r="G19" s="55">
        <f>SUM('[2]CARICOM re-exports by COO 13'!B13:C13)/1000</f>
        <v>0</v>
      </c>
      <c r="H19" s="56">
        <f t="shared" si="0"/>
        <v>427.10861</v>
      </c>
      <c r="I19" s="55">
        <f t="shared" si="1"/>
        <v>180.77227999999999</v>
      </c>
    </row>
    <row r="20" spans="1:9" x14ac:dyDescent="0.3">
      <c r="A20" s="28" t="s">
        <v>38</v>
      </c>
      <c r="B20" s="56">
        <f>SUM('[1]Caricom Imports by COO 14'!B14:C14)/1000</f>
        <v>2730.4105099999997</v>
      </c>
      <c r="C20" s="55">
        <f>SUM('[2]Caricom Imports by COO 13'!B14:C14)/1000</f>
        <v>3792.5198799999998</v>
      </c>
      <c r="D20" s="64">
        <f>SUM('[1]CARICOM exports by COO 13'!B14:C14)/1000</f>
        <v>1654.185782</v>
      </c>
      <c r="E20" s="55">
        <f>SUM('[2]CARICOM exports by COO 13'!B14:C14)/1000</f>
        <v>6680.0689000000002</v>
      </c>
      <c r="F20" s="57">
        <f>SUM('[1]CARICOM re-exports by COO 14'!B14:C14)/1000</f>
        <v>0</v>
      </c>
      <c r="G20" s="55">
        <f>SUM('[2]CARICOM re-exports by COO 13'!B14:C14)/1000</f>
        <v>20.981999999999999</v>
      </c>
      <c r="H20" s="56">
        <f t="shared" si="0"/>
        <v>1654.185782</v>
      </c>
      <c r="I20" s="55">
        <f t="shared" si="1"/>
        <v>6701.0509000000002</v>
      </c>
    </row>
    <row r="21" spans="1:9" ht="15" hidden="1" thickBot="1" x14ac:dyDescent="0.35">
      <c r="A21" s="80" t="s">
        <v>175</v>
      </c>
      <c r="B21" s="56">
        <f>SUM('[1]Caricom Imports by COO 14'!B15:C15)/1000</f>
        <v>0</v>
      </c>
      <c r="C21" s="55">
        <f>SUM('[2]Caricom Imports by COO 13'!B15:C15)/1000</f>
        <v>0</v>
      </c>
      <c r="D21" s="64">
        <f>SUM('[1]CARICOM exports by COO 13'!B15:C15)/1000</f>
        <v>0</v>
      </c>
      <c r="E21" s="55">
        <f>SUM('[2]CARICOM exports by COO 13'!B15:C15)/1000</f>
        <v>0</v>
      </c>
      <c r="F21" s="57">
        <f>SUM('[1]CARICOM re-exports by COO 14'!B15:C15)/1000</f>
        <v>0</v>
      </c>
      <c r="G21" s="55">
        <f>SUM('[2]CARICOM re-exports by COO 13'!B15:C15)/1000</f>
        <v>0</v>
      </c>
      <c r="H21" s="56"/>
      <c r="I21" s="55"/>
    </row>
    <row r="22" spans="1:9" ht="15" thickBot="1" x14ac:dyDescent="0.35">
      <c r="A22" s="11" t="s">
        <v>18</v>
      </c>
      <c r="B22" s="73">
        <f t="shared" ref="B22:I22" si="2">SUM(B9:B20)</f>
        <v>7667.8541999999998</v>
      </c>
      <c r="C22" s="74">
        <f t="shared" si="2"/>
        <v>7759.4524199999996</v>
      </c>
      <c r="D22" s="73">
        <f t="shared" si="2"/>
        <v>7576.2952060000007</v>
      </c>
      <c r="E22" s="74">
        <f t="shared" si="2"/>
        <v>12847.90019</v>
      </c>
      <c r="F22" s="75">
        <f t="shared" si="2"/>
        <v>668.5864499999999</v>
      </c>
      <c r="G22" s="74">
        <f t="shared" si="2"/>
        <v>905.6296000000001</v>
      </c>
      <c r="H22" s="75">
        <f t="shared" si="2"/>
        <v>8244.8816560000014</v>
      </c>
      <c r="I22" s="74">
        <f t="shared" si="2"/>
        <v>13753.529790000001</v>
      </c>
    </row>
    <row r="23" spans="1:9" ht="15" thickTop="1" x14ac:dyDescent="0.3">
      <c r="A23" s="1" t="s">
        <v>85</v>
      </c>
      <c r="B23" s="16"/>
      <c r="C23" s="16"/>
      <c r="D23" s="16"/>
      <c r="E23" s="16"/>
      <c r="F23" s="16"/>
      <c r="G23" s="16"/>
    </row>
    <row r="24" spans="1:9" x14ac:dyDescent="0.3">
      <c r="A24" s="1" t="s">
        <v>169</v>
      </c>
      <c r="B24" s="16"/>
      <c r="C24" s="16"/>
      <c r="D24" s="16"/>
      <c r="E24" s="16"/>
      <c r="F24" s="16"/>
      <c r="G24" s="16"/>
      <c r="H24" s="16"/>
      <c r="I24" s="16"/>
    </row>
    <row r="25" spans="1:9" x14ac:dyDescent="0.3">
      <c r="B25" s="69"/>
      <c r="C25" s="69"/>
      <c r="D25" s="69"/>
      <c r="E25" s="69"/>
      <c r="F25" s="69"/>
      <c r="G25" s="69"/>
      <c r="H25" s="69"/>
      <c r="I25" s="69"/>
    </row>
    <row r="26" spans="1:9" x14ac:dyDescent="0.3">
      <c r="B26" s="72"/>
      <c r="C26" s="72"/>
      <c r="D26" s="72"/>
      <c r="E26" s="72"/>
      <c r="F26" s="72"/>
      <c r="G26" s="72"/>
      <c r="H26" s="72"/>
      <c r="I26" s="72"/>
    </row>
    <row r="27" spans="1:9" x14ac:dyDescent="0.3">
      <c r="B27" s="4"/>
      <c r="C27" s="4"/>
      <c r="D27" s="4"/>
      <c r="E27" s="4"/>
      <c r="F27" s="4"/>
      <c r="G27" s="4"/>
      <c r="H27" s="4"/>
      <c r="I27" s="4"/>
    </row>
  </sheetData>
  <mergeCells count="9">
    <mergeCell ref="A1:I1"/>
    <mergeCell ref="A2:I2"/>
    <mergeCell ref="A3:I3"/>
    <mergeCell ref="A5:A6"/>
    <mergeCell ref="B5:C6"/>
    <mergeCell ref="D5:I5"/>
    <mergeCell ref="D6:E6"/>
    <mergeCell ref="F6:G6"/>
    <mergeCell ref="H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8"/>
  <sheetViews>
    <sheetView workbookViewId="0">
      <selection sqref="A1:XFD1048576"/>
    </sheetView>
  </sheetViews>
  <sheetFormatPr defaultRowHeight="14.4" x14ac:dyDescent="0.3"/>
  <cols>
    <col min="1" max="1" width="26.109375" customWidth="1"/>
    <col min="2" max="2" width="15.88671875" bestFit="1" customWidth="1"/>
    <col min="3" max="5" width="15.33203125" bestFit="1" customWidth="1"/>
    <col min="6" max="9" width="12.5546875" bestFit="1" customWidth="1"/>
    <col min="10" max="11" width="12.88671875" bestFit="1" customWidth="1"/>
  </cols>
  <sheetData>
    <row r="1" spans="1:11" x14ac:dyDescent="0.3">
      <c r="A1" s="213" t="s">
        <v>159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x14ac:dyDescent="0.3">
      <c r="A2" s="213" t="s">
        <v>127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x14ac:dyDescent="0.3">
      <c r="A3" s="213" t="s">
        <v>198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</row>
    <row r="4" spans="1:11" x14ac:dyDescent="0.3">
      <c r="A4" s="10"/>
      <c r="B4" s="10"/>
      <c r="C4" s="10"/>
      <c r="D4" s="10"/>
      <c r="E4" s="10"/>
      <c r="F4" s="10"/>
      <c r="G4" s="10"/>
      <c r="H4" s="10"/>
      <c r="K4" s="18" t="s">
        <v>173</v>
      </c>
    </row>
    <row r="5" spans="1:11" x14ac:dyDescent="0.3">
      <c r="A5" s="228" t="s">
        <v>14</v>
      </c>
      <c r="B5" s="215" t="s">
        <v>62</v>
      </c>
      <c r="C5" s="216"/>
      <c r="D5" s="214" t="s">
        <v>61</v>
      </c>
      <c r="E5" s="214"/>
      <c r="F5" s="214"/>
      <c r="G5" s="214"/>
      <c r="H5" s="214"/>
      <c r="I5" s="214"/>
      <c r="J5" s="215" t="s">
        <v>63</v>
      </c>
      <c r="K5" s="216"/>
    </row>
    <row r="6" spans="1:11" x14ac:dyDescent="0.3">
      <c r="A6" s="229"/>
      <c r="B6" s="223"/>
      <c r="C6" s="232"/>
      <c r="D6" s="214" t="s">
        <v>16</v>
      </c>
      <c r="E6" s="214"/>
      <c r="F6" s="214" t="s">
        <v>17</v>
      </c>
      <c r="G6" s="214"/>
      <c r="H6" s="225" t="s">
        <v>18</v>
      </c>
      <c r="I6" s="220"/>
      <c r="J6" s="223"/>
      <c r="K6" s="224"/>
    </row>
    <row r="7" spans="1:11" x14ac:dyDescent="0.3">
      <c r="A7" s="33"/>
      <c r="B7" s="13" t="s">
        <v>197</v>
      </c>
      <c r="C7" s="35" t="s">
        <v>197</v>
      </c>
      <c r="D7" s="13" t="s">
        <v>197</v>
      </c>
      <c r="E7" s="35" t="s">
        <v>197</v>
      </c>
      <c r="F7" s="13" t="s">
        <v>197</v>
      </c>
      <c r="G7" s="35" t="s">
        <v>197</v>
      </c>
      <c r="H7" s="13" t="s">
        <v>197</v>
      </c>
      <c r="I7" s="35" t="s">
        <v>197</v>
      </c>
      <c r="J7" s="13" t="s">
        <v>197</v>
      </c>
      <c r="K7" s="35" t="s">
        <v>197</v>
      </c>
    </row>
    <row r="8" spans="1:11" x14ac:dyDescent="0.3">
      <c r="A8" s="36"/>
      <c r="B8" s="37">
        <v>2024</v>
      </c>
      <c r="C8" s="38">
        <v>2023</v>
      </c>
      <c r="D8" s="37">
        <v>2024</v>
      </c>
      <c r="E8" s="38">
        <v>2023</v>
      </c>
      <c r="F8" s="37">
        <v>2024</v>
      </c>
      <c r="G8" s="38">
        <v>2023</v>
      </c>
      <c r="H8" s="37">
        <v>2024</v>
      </c>
      <c r="I8" s="38">
        <v>2023</v>
      </c>
      <c r="J8" s="37">
        <v>2024</v>
      </c>
      <c r="K8" s="38">
        <v>2023</v>
      </c>
    </row>
    <row r="9" spans="1:11" x14ac:dyDescent="0.3">
      <c r="A9" s="40" t="s">
        <v>0</v>
      </c>
      <c r="B9" s="56">
        <v>134435.43203</v>
      </c>
      <c r="C9" s="57">
        <v>129688.65131</v>
      </c>
      <c r="D9" s="56">
        <v>150530.834126</v>
      </c>
      <c r="E9" s="55">
        <v>140494.59836800001</v>
      </c>
      <c r="F9" s="72">
        <v>243.35902000000002</v>
      </c>
      <c r="G9" s="55">
        <v>145.65189000000001</v>
      </c>
      <c r="H9" s="72">
        <v>150774.19314600001</v>
      </c>
      <c r="I9" s="59">
        <v>140640.25025800001</v>
      </c>
      <c r="J9" s="58">
        <v>16338.761116000009</v>
      </c>
      <c r="K9" s="59">
        <v>10951.598948000013</v>
      </c>
    </row>
    <row r="10" spans="1:11" x14ac:dyDescent="0.3">
      <c r="A10" s="40" t="s">
        <v>1</v>
      </c>
      <c r="B10" s="56">
        <v>23724.750250000001</v>
      </c>
      <c r="C10" s="57">
        <v>20589.404049999997</v>
      </c>
      <c r="D10" s="56">
        <v>3564.9584699999996</v>
      </c>
      <c r="E10" s="55">
        <v>2876.4851999999996</v>
      </c>
      <c r="F10" s="72">
        <v>211.99588</v>
      </c>
      <c r="G10" s="55">
        <v>260.26004999999998</v>
      </c>
      <c r="H10" s="72">
        <v>3776.9543499999995</v>
      </c>
      <c r="I10" s="59">
        <v>3136.7452499999995</v>
      </c>
      <c r="J10" s="60">
        <v>-19947.795900000001</v>
      </c>
      <c r="K10" s="61">
        <v>-17452.658799999997</v>
      </c>
    </row>
    <row r="11" spans="1:11" x14ac:dyDescent="0.3">
      <c r="A11" s="40" t="s">
        <v>2</v>
      </c>
      <c r="B11" s="56">
        <v>22591.003799999999</v>
      </c>
      <c r="C11" s="57">
        <v>18459.338459999995</v>
      </c>
      <c r="D11" s="56">
        <v>1549.3411899999999</v>
      </c>
      <c r="E11" s="55">
        <v>1644.81708</v>
      </c>
      <c r="F11" s="72">
        <v>446.56574999999998</v>
      </c>
      <c r="G11" s="55">
        <v>142.62049999999999</v>
      </c>
      <c r="H11" s="72">
        <v>1995.9069399999998</v>
      </c>
      <c r="I11" s="59">
        <v>1787.43758</v>
      </c>
      <c r="J11" s="60">
        <v>-20595.096859999998</v>
      </c>
      <c r="K11" s="61">
        <v>-16671.900879999994</v>
      </c>
    </row>
    <row r="12" spans="1:11" x14ac:dyDescent="0.3">
      <c r="A12" s="40" t="s">
        <v>3</v>
      </c>
      <c r="B12" s="56">
        <v>191232.03572400002</v>
      </c>
      <c r="C12" s="57">
        <v>159942.120551</v>
      </c>
      <c r="D12" s="56">
        <v>13.147500000000001</v>
      </c>
      <c r="E12" s="55">
        <v>634.51889700000004</v>
      </c>
      <c r="F12" s="72">
        <v>24887.723250000003</v>
      </c>
      <c r="G12" s="55">
        <v>18843.525160000005</v>
      </c>
      <c r="H12" s="72">
        <v>24900.870750000002</v>
      </c>
      <c r="I12" s="59">
        <v>19478.044057000006</v>
      </c>
      <c r="J12" s="60">
        <v>-166331.16497400001</v>
      </c>
      <c r="K12" s="61">
        <v>-140464.07649399998</v>
      </c>
    </row>
    <row r="13" spans="1:11" x14ac:dyDescent="0.3">
      <c r="A13" s="40" t="s">
        <v>4</v>
      </c>
      <c r="B13" s="56">
        <v>16308.502490000001</v>
      </c>
      <c r="C13" s="57">
        <v>13942.82633</v>
      </c>
      <c r="D13" s="56">
        <v>4101.9928399999999</v>
      </c>
      <c r="E13" s="55">
        <v>2604.7828500000001</v>
      </c>
      <c r="F13" s="72">
        <v>0</v>
      </c>
      <c r="G13" s="55">
        <v>0</v>
      </c>
      <c r="H13" s="72">
        <v>4101.9928399999999</v>
      </c>
      <c r="I13" s="59">
        <v>2604.7828500000001</v>
      </c>
      <c r="J13" s="60">
        <v>-12206.50965</v>
      </c>
      <c r="K13" s="61">
        <v>-11338.04348</v>
      </c>
    </row>
    <row r="14" spans="1:11" x14ac:dyDescent="0.3">
      <c r="A14" s="40" t="s">
        <v>5</v>
      </c>
      <c r="B14" s="56">
        <v>109417.1078</v>
      </c>
      <c r="C14" s="57">
        <v>111054.76497999999</v>
      </c>
      <c r="D14" s="56">
        <v>675.43160000000012</v>
      </c>
      <c r="E14" s="55">
        <v>2211.1170100000004</v>
      </c>
      <c r="F14" s="72">
        <v>731.42734999999993</v>
      </c>
      <c r="G14" s="55">
        <v>833.86874</v>
      </c>
      <c r="H14" s="72">
        <v>1406.85895</v>
      </c>
      <c r="I14" s="59">
        <v>3044.9857500000003</v>
      </c>
      <c r="J14" s="60">
        <v>-108010.24885</v>
      </c>
      <c r="K14" s="61">
        <v>-108009.77922999999</v>
      </c>
    </row>
    <row r="15" spans="1:11" x14ac:dyDescent="0.3">
      <c r="A15" s="40" t="s">
        <v>6</v>
      </c>
      <c r="B15" s="56">
        <v>160741.92366999999</v>
      </c>
      <c r="C15" s="57">
        <v>157973.75376999998</v>
      </c>
      <c r="D15" s="56">
        <v>3405.2788100000002</v>
      </c>
      <c r="E15" s="55">
        <v>3855.1608799999999</v>
      </c>
      <c r="F15" s="72">
        <v>835.22820000000002</v>
      </c>
      <c r="G15" s="55">
        <v>715.17796999999996</v>
      </c>
      <c r="H15" s="72">
        <v>4240.5070100000003</v>
      </c>
      <c r="I15" s="59">
        <v>4570.3388500000001</v>
      </c>
      <c r="J15" s="60">
        <v>-156501.41665999999</v>
      </c>
      <c r="K15" s="61">
        <v>-153403.41491999998</v>
      </c>
    </row>
    <row r="16" spans="1:11" x14ac:dyDescent="0.3">
      <c r="A16" s="40" t="s">
        <v>7</v>
      </c>
      <c r="B16" s="56">
        <v>327876.60811000003</v>
      </c>
      <c r="C16" s="57">
        <v>228735.98493999999</v>
      </c>
      <c r="D16" s="56">
        <v>0</v>
      </c>
      <c r="E16" s="55">
        <v>0</v>
      </c>
      <c r="F16" s="72">
        <v>2686.6950700000002</v>
      </c>
      <c r="G16" s="55">
        <v>2805.6694400000001</v>
      </c>
      <c r="H16" s="72">
        <v>2686.6950700000002</v>
      </c>
      <c r="I16" s="59">
        <v>2805.6694400000001</v>
      </c>
      <c r="J16" s="60">
        <v>-325189.91304000001</v>
      </c>
      <c r="K16" s="61">
        <v>-225930.3155</v>
      </c>
    </row>
    <row r="17" spans="1:11" x14ac:dyDescent="0.3">
      <c r="A17" s="40" t="s">
        <v>8</v>
      </c>
      <c r="B17" s="56">
        <v>93223.013510000004</v>
      </c>
      <c r="C17" s="57">
        <v>82611.158890000006</v>
      </c>
      <c r="D17" s="56">
        <v>1760.4257500000001</v>
      </c>
      <c r="E17" s="55">
        <v>181.15938</v>
      </c>
      <c r="F17" s="72">
        <v>12766.965370000002</v>
      </c>
      <c r="G17" s="55">
        <v>2502.9113600000005</v>
      </c>
      <c r="H17" s="72">
        <v>14527.391120000002</v>
      </c>
      <c r="I17" s="59">
        <v>2684.0707400000006</v>
      </c>
      <c r="J17" s="60">
        <v>-78695.622390000004</v>
      </c>
      <c r="K17" s="61">
        <v>-79927.088150000011</v>
      </c>
    </row>
    <row r="18" spans="1:11" x14ac:dyDescent="0.3">
      <c r="A18" s="40" t="s">
        <v>9</v>
      </c>
      <c r="B18" s="56">
        <v>5.3380000000000004E-2</v>
      </c>
      <c r="C18" s="57">
        <v>0</v>
      </c>
      <c r="D18" s="56">
        <v>0</v>
      </c>
      <c r="E18" s="55">
        <v>0</v>
      </c>
      <c r="F18" s="72">
        <v>0.10260999999999999</v>
      </c>
      <c r="G18" s="55">
        <v>0.12919999999999998</v>
      </c>
      <c r="H18" s="72">
        <v>0.10260999999999999</v>
      </c>
      <c r="I18" s="59">
        <v>0.12919999999999998</v>
      </c>
      <c r="J18" s="60">
        <v>4.9229999999999989E-2</v>
      </c>
      <c r="K18" s="61">
        <v>0.12919999999999998</v>
      </c>
    </row>
    <row r="19" spans="1:11" x14ac:dyDescent="0.3">
      <c r="A19" s="40" t="s">
        <v>11</v>
      </c>
      <c r="B19" s="56">
        <v>139846.23361000002</v>
      </c>
      <c r="C19" s="57">
        <v>140671.38722</v>
      </c>
      <c r="D19" s="56">
        <v>0</v>
      </c>
      <c r="E19" s="55">
        <v>0</v>
      </c>
      <c r="F19" s="72">
        <v>13275.230810000001</v>
      </c>
      <c r="G19" s="55">
        <v>13284.4982</v>
      </c>
      <c r="H19" s="72">
        <v>13275.230810000001</v>
      </c>
      <c r="I19" s="59">
        <v>13284.4982</v>
      </c>
      <c r="J19" s="97" t="s">
        <v>188</v>
      </c>
      <c r="K19" s="98" t="s">
        <v>188</v>
      </c>
    </row>
    <row r="20" spans="1:11" x14ac:dyDescent="0.3">
      <c r="A20" s="40" t="s">
        <v>10</v>
      </c>
      <c r="B20" s="56">
        <v>14376.1957</v>
      </c>
      <c r="C20" s="57">
        <v>19420.371640000001</v>
      </c>
      <c r="D20" s="56">
        <v>0</v>
      </c>
      <c r="E20" s="55">
        <v>0</v>
      </c>
      <c r="F20" s="72">
        <v>0</v>
      </c>
      <c r="G20" s="55">
        <v>0</v>
      </c>
      <c r="H20" s="72">
        <v>0</v>
      </c>
      <c r="I20" s="59">
        <v>0</v>
      </c>
      <c r="J20" s="60">
        <v>-14376.1957</v>
      </c>
      <c r="K20" s="61">
        <v>-19420.371640000001</v>
      </c>
    </row>
    <row r="21" spans="1:11" x14ac:dyDescent="0.3">
      <c r="A21" s="40" t="s">
        <v>12</v>
      </c>
      <c r="B21" s="56">
        <v>1727.6248799999998</v>
      </c>
      <c r="C21" s="57">
        <v>1115.20209</v>
      </c>
      <c r="D21" s="56">
        <v>0</v>
      </c>
      <c r="E21" s="55">
        <v>0.3</v>
      </c>
      <c r="F21" s="72">
        <v>395.59216000000004</v>
      </c>
      <c r="G21" s="55">
        <v>682.08633999999995</v>
      </c>
      <c r="H21" s="72">
        <v>395.59216000000004</v>
      </c>
      <c r="I21" s="59">
        <v>682.3863399999999</v>
      </c>
      <c r="J21" s="203">
        <v>-1332.0327199999997</v>
      </c>
      <c r="K21" s="204">
        <v>-432.81575000000009</v>
      </c>
    </row>
    <row r="22" spans="1:11" ht="15" thickBot="1" x14ac:dyDescent="0.35">
      <c r="A22" s="3" t="s">
        <v>13</v>
      </c>
      <c r="B22" s="205">
        <v>1235500.484954</v>
      </c>
      <c r="C22" s="206">
        <v>1084204.964231</v>
      </c>
      <c r="D22" s="75">
        <v>165601.410286</v>
      </c>
      <c r="E22" s="135">
        <v>154502.93966499998</v>
      </c>
      <c r="F22" s="73">
        <v>56480.885470000008</v>
      </c>
      <c r="G22" s="135">
        <v>40216.398850000012</v>
      </c>
      <c r="H22" s="73">
        <v>222082.29575599998</v>
      </c>
      <c r="I22" s="135">
        <v>194719.33851499998</v>
      </c>
      <c r="J22" s="68">
        <v>-886847.18639800011</v>
      </c>
      <c r="K22" s="68">
        <v>-762098.73669599998</v>
      </c>
    </row>
    <row r="23" spans="1:11" ht="15" thickTop="1" x14ac:dyDescent="0.3">
      <c r="A23" s="1" t="s">
        <v>85</v>
      </c>
    </row>
    <row r="24" spans="1:11" x14ac:dyDescent="0.3">
      <c r="A24" s="1" t="s">
        <v>86</v>
      </c>
      <c r="J24" s="41"/>
      <c r="K24" s="41"/>
    </row>
    <row r="25" spans="1:11" x14ac:dyDescent="0.3">
      <c r="A25" s="1" t="s">
        <v>87</v>
      </c>
      <c r="D25" s="160"/>
      <c r="E25" s="160"/>
      <c r="F25" s="16"/>
      <c r="H25" s="16"/>
      <c r="I25" s="16"/>
      <c r="J25" s="23"/>
    </row>
    <row r="26" spans="1:11" x14ac:dyDescent="0.3">
      <c r="D26" s="4"/>
      <c r="E26" s="4"/>
      <c r="F26" s="4"/>
      <c r="G26" s="4"/>
      <c r="H26" s="16"/>
      <c r="I26" s="16"/>
      <c r="J26" s="23"/>
      <c r="K26" s="23"/>
    </row>
    <row r="27" spans="1:11" x14ac:dyDescent="0.3">
      <c r="A27" s="144"/>
      <c r="B27" s="212"/>
      <c r="C27" s="212"/>
      <c r="E27" s="211"/>
    </row>
    <row r="28" spans="1:11" x14ac:dyDescent="0.3">
      <c r="A28" s="144"/>
      <c r="B28" s="143"/>
    </row>
  </sheetData>
  <mergeCells count="10">
    <mergeCell ref="A1:K1"/>
    <mergeCell ref="A2:K2"/>
    <mergeCell ref="A3:K3"/>
    <mergeCell ref="A5:A6"/>
    <mergeCell ref="B5:C6"/>
    <mergeCell ref="D5:I5"/>
    <mergeCell ref="J5:K6"/>
    <mergeCell ref="D6:E6"/>
    <mergeCell ref="F6:G6"/>
    <mergeCell ref="H6:I6"/>
  </mergeCells>
  <pageMargins left="0.7" right="0.7" top="0.75" bottom="0.75" header="0.3" footer="0.3"/>
  <pageSetup paperSize="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28"/>
  <sheetViews>
    <sheetView zoomScaleNormal="100" zoomScaleSheetLayoutView="110" workbookViewId="0">
      <selection sqref="A1:XFD1048576"/>
    </sheetView>
  </sheetViews>
  <sheetFormatPr defaultRowHeight="14.4" x14ac:dyDescent="0.3"/>
  <cols>
    <col min="1" max="1" width="23.6640625" customWidth="1"/>
    <col min="2" max="3" width="15.33203125" bestFit="1" customWidth="1"/>
    <col min="4" max="9" width="12.88671875" customWidth="1"/>
  </cols>
  <sheetData>
    <row r="1" spans="1:9" x14ac:dyDescent="0.3">
      <c r="A1" s="213" t="s">
        <v>133</v>
      </c>
      <c r="B1" s="213"/>
      <c r="C1" s="213"/>
      <c r="D1" s="213"/>
      <c r="E1" s="213"/>
      <c r="F1" s="213"/>
      <c r="G1" s="213"/>
      <c r="H1" s="213"/>
      <c r="I1" s="213"/>
    </row>
    <row r="2" spans="1:9" x14ac:dyDescent="0.3">
      <c r="A2" s="213" t="s">
        <v>129</v>
      </c>
      <c r="B2" s="213"/>
      <c r="C2" s="213"/>
      <c r="D2" s="213"/>
      <c r="E2" s="213"/>
      <c r="F2" s="213"/>
      <c r="G2" s="213"/>
      <c r="H2" s="213"/>
      <c r="I2" s="213"/>
    </row>
    <row r="3" spans="1:9" x14ac:dyDescent="0.3">
      <c r="A3" s="213" t="s">
        <v>199</v>
      </c>
      <c r="B3" s="213"/>
      <c r="C3" s="213"/>
      <c r="D3" s="213"/>
      <c r="E3" s="213"/>
      <c r="F3" s="213"/>
      <c r="G3" s="213"/>
      <c r="H3" s="213"/>
      <c r="I3" s="213"/>
    </row>
    <row r="4" spans="1:9" x14ac:dyDescent="0.3">
      <c r="A4" s="13"/>
      <c r="B4" s="13"/>
      <c r="C4" s="13"/>
      <c r="D4" s="13"/>
      <c r="E4" s="13"/>
      <c r="F4" s="13"/>
      <c r="G4" s="13"/>
      <c r="H4" s="13"/>
      <c r="I4" s="18" t="s">
        <v>173</v>
      </c>
    </row>
    <row r="5" spans="1:9" x14ac:dyDescent="0.3">
      <c r="A5" s="214" t="s">
        <v>29</v>
      </c>
      <c r="B5" s="214" t="s">
        <v>62</v>
      </c>
      <c r="C5" s="214"/>
      <c r="D5" s="214" t="s">
        <v>61</v>
      </c>
      <c r="E5" s="214"/>
      <c r="F5" s="214"/>
      <c r="G5" s="214"/>
      <c r="H5" s="214"/>
      <c r="I5" s="214"/>
    </row>
    <row r="6" spans="1:9" x14ac:dyDescent="0.3">
      <c r="A6" s="214"/>
      <c r="B6" s="214"/>
      <c r="C6" s="214"/>
      <c r="D6" s="214" t="s">
        <v>16</v>
      </c>
      <c r="E6" s="214"/>
      <c r="F6" s="220" t="s">
        <v>17</v>
      </c>
      <c r="G6" s="214"/>
      <c r="H6" s="220" t="s">
        <v>18</v>
      </c>
      <c r="I6" s="214"/>
    </row>
    <row r="7" spans="1:9" x14ac:dyDescent="0.3">
      <c r="A7" s="42"/>
      <c r="B7" s="13" t="s">
        <v>197</v>
      </c>
      <c r="C7" s="35" t="s">
        <v>197</v>
      </c>
      <c r="D7" s="13" t="s">
        <v>197</v>
      </c>
      <c r="E7" s="35" t="s">
        <v>197</v>
      </c>
      <c r="F7" s="13" t="s">
        <v>197</v>
      </c>
      <c r="G7" s="35" t="s">
        <v>197</v>
      </c>
      <c r="H7" s="13" t="s">
        <v>197</v>
      </c>
      <c r="I7" s="35" t="s">
        <v>197</v>
      </c>
    </row>
    <row r="8" spans="1:9" x14ac:dyDescent="0.3">
      <c r="A8" s="43"/>
      <c r="B8" s="37">
        <v>2024</v>
      </c>
      <c r="C8" s="38">
        <v>2023</v>
      </c>
      <c r="D8" s="37">
        <v>2024</v>
      </c>
      <c r="E8" s="38">
        <v>2023</v>
      </c>
      <c r="F8" s="37">
        <v>2024</v>
      </c>
      <c r="G8" s="38">
        <v>2023</v>
      </c>
      <c r="H8" s="37">
        <v>2024</v>
      </c>
      <c r="I8" s="38">
        <v>2023</v>
      </c>
    </row>
    <row r="9" spans="1:9" x14ac:dyDescent="0.3">
      <c r="A9" s="46" t="s">
        <v>19</v>
      </c>
      <c r="B9" s="56">
        <v>587548.64393400005</v>
      </c>
      <c r="C9" s="55">
        <v>468687.42213899991</v>
      </c>
      <c r="D9" s="136">
        <v>26116.652865000004</v>
      </c>
      <c r="E9" s="55">
        <v>22391.185890000001</v>
      </c>
      <c r="F9" s="57">
        <v>39292.08167</v>
      </c>
      <c r="G9" s="57">
        <v>23076.903019999998</v>
      </c>
      <c r="H9" s="56">
        <v>65408.734535000003</v>
      </c>
      <c r="I9" s="55">
        <v>45468.088909999999</v>
      </c>
    </row>
    <row r="10" spans="1:9" x14ac:dyDescent="0.3">
      <c r="A10" s="46" t="s">
        <v>20</v>
      </c>
      <c r="B10" s="56">
        <v>101031.50925</v>
      </c>
      <c r="C10" s="55">
        <v>115081.75411000001</v>
      </c>
      <c r="D10" s="136">
        <v>6728.1050500000001</v>
      </c>
      <c r="E10" s="55">
        <v>5647.3684999999996</v>
      </c>
      <c r="F10" s="57">
        <v>838.47841999999991</v>
      </c>
      <c r="G10" s="57">
        <v>608.64273000000003</v>
      </c>
      <c r="H10" s="56">
        <v>7566.5834699999996</v>
      </c>
      <c r="I10" s="55">
        <v>6256.0112300000001</v>
      </c>
    </row>
    <row r="11" spans="1:9" x14ac:dyDescent="0.3">
      <c r="A11" s="46" t="s">
        <v>21</v>
      </c>
      <c r="B11" s="56">
        <v>12261.188370000002</v>
      </c>
      <c r="C11" s="55">
        <v>8567.8805399999983</v>
      </c>
      <c r="D11" s="136">
        <v>61606.786990000001</v>
      </c>
      <c r="E11" s="55">
        <v>21908.646690999998</v>
      </c>
      <c r="F11" s="57">
        <v>674.65377999999987</v>
      </c>
      <c r="G11" s="57">
        <v>435.22472999999997</v>
      </c>
      <c r="H11" s="56">
        <v>62281.440770000001</v>
      </c>
      <c r="I11" s="55">
        <v>22343.871421</v>
      </c>
    </row>
    <row r="12" spans="1:9" x14ac:dyDescent="0.3">
      <c r="A12" s="46" t="s">
        <v>22</v>
      </c>
      <c r="B12" s="56">
        <v>42474.497320000009</v>
      </c>
      <c r="C12" s="55">
        <v>35516.495230000008</v>
      </c>
      <c r="D12" s="136">
        <v>21185.318864000001</v>
      </c>
      <c r="E12" s="55">
        <v>35128.299038999998</v>
      </c>
      <c r="F12" s="57">
        <v>316.68169999999998</v>
      </c>
      <c r="G12" s="57">
        <v>30.62088</v>
      </c>
      <c r="H12" s="56">
        <v>21502.000564000002</v>
      </c>
      <c r="I12" s="55">
        <v>35158.919919</v>
      </c>
    </row>
    <row r="13" spans="1:9" x14ac:dyDescent="0.3">
      <c r="A13" s="46" t="s">
        <v>24</v>
      </c>
      <c r="B13" s="56">
        <v>16301.087670000001</v>
      </c>
      <c r="C13" s="55">
        <v>12201.14532</v>
      </c>
      <c r="D13" s="136">
        <v>187.62751</v>
      </c>
      <c r="E13" s="55">
        <v>89.274380000000008</v>
      </c>
      <c r="F13" s="57">
        <v>158.52783000000002</v>
      </c>
      <c r="G13" s="57">
        <v>81.048880000000011</v>
      </c>
      <c r="H13" s="56">
        <v>346.15534000000002</v>
      </c>
      <c r="I13" s="55">
        <v>170.32326</v>
      </c>
    </row>
    <row r="14" spans="1:9" x14ac:dyDescent="0.3">
      <c r="A14" s="46" t="s">
        <v>25</v>
      </c>
      <c r="B14" s="56">
        <v>11741.052240000001</v>
      </c>
      <c r="C14" s="55">
        <v>11124.968640000001</v>
      </c>
      <c r="D14" s="136">
        <v>545.19254000000001</v>
      </c>
      <c r="E14" s="55">
        <v>654.08762000000002</v>
      </c>
      <c r="F14" s="57">
        <v>0</v>
      </c>
      <c r="G14" s="57">
        <v>0</v>
      </c>
      <c r="H14" s="56">
        <v>545.19254000000001</v>
      </c>
      <c r="I14" s="55">
        <v>654.08762000000002</v>
      </c>
    </row>
    <row r="15" spans="1:9" x14ac:dyDescent="0.3">
      <c r="A15" s="46" t="s">
        <v>23</v>
      </c>
      <c r="B15" s="56">
        <v>118941.37960000001</v>
      </c>
      <c r="C15" s="55">
        <v>111854.887323</v>
      </c>
      <c r="D15" s="136">
        <v>9275.1523800000014</v>
      </c>
      <c r="E15" s="55">
        <v>26316.803653999999</v>
      </c>
      <c r="F15" s="57">
        <v>13098.061489999998</v>
      </c>
      <c r="G15" s="57">
        <v>13412.09513</v>
      </c>
      <c r="H15" s="56">
        <v>22373.21387</v>
      </c>
      <c r="I15" s="55">
        <v>39728.898783999997</v>
      </c>
    </row>
    <row r="16" spans="1:9" x14ac:dyDescent="0.3">
      <c r="A16" s="46" t="s">
        <v>161</v>
      </c>
      <c r="B16" s="56">
        <v>28313.44857</v>
      </c>
      <c r="C16" s="55">
        <v>24967.78414</v>
      </c>
      <c r="D16" s="136">
        <v>33401.358339999999</v>
      </c>
      <c r="E16" s="55">
        <v>33200.916100000002</v>
      </c>
      <c r="F16" s="57">
        <v>373.90769</v>
      </c>
      <c r="G16" s="57">
        <v>343.81443000000002</v>
      </c>
      <c r="H16" s="56">
        <v>33775.266029999999</v>
      </c>
      <c r="I16" s="55">
        <v>33544.730530000001</v>
      </c>
    </row>
    <row r="17" spans="1:9" x14ac:dyDescent="0.3">
      <c r="A17" s="46" t="s">
        <v>26</v>
      </c>
      <c r="B17" s="56">
        <v>12014.62486</v>
      </c>
      <c r="C17" s="55">
        <v>10681.326059999999</v>
      </c>
      <c r="D17" s="136">
        <v>235.28399999999999</v>
      </c>
      <c r="E17" s="55">
        <v>127.11247999999999</v>
      </c>
      <c r="F17" s="57">
        <v>8.8489000000000004</v>
      </c>
      <c r="G17" s="57">
        <v>144.95997</v>
      </c>
      <c r="H17" s="56">
        <v>244.13290000000001</v>
      </c>
      <c r="I17" s="55">
        <v>272.07245</v>
      </c>
    </row>
    <row r="18" spans="1:9" x14ac:dyDescent="0.3">
      <c r="A18" s="46" t="s">
        <v>162</v>
      </c>
      <c r="B18" s="56">
        <v>34.106370000000005</v>
      </c>
      <c r="C18" s="55">
        <v>1135.91372</v>
      </c>
      <c r="D18" s="136">
        <v>38.778390000000002</v>
      </c>
      <c r="E18" s="55">
        <v>0</v>
      </c>
      <c r="F18" s="57">
        <v>0</v>
      </c>
      <c r="G18" s="57">
        <v>1.5131199999999998</v>
      </c>
      <c r="H18" s="56">
        <v>38.778390000000002</v>
      </c>
      <c r="I18" s="55">
        <v>1.5131199999999998</v>
      </c>
    </row>
    <row r="19" spans="1:9" x14ac:dyDescent="0.3">
      <c r="A19" s="46" t="s">
        <v>27</v>
      </c>
      <c r="B19" s="56">
        <v>189117.80897000001</v>
      </c>
      <c r="C19" s="55">
        <v>157264.12687000001</v>
      </c>
      <c r="D19" s="136">
        <v>28.7</v>
      </c>
      <c r="E19" s="55">
        <v>0</v>
      </c>
      <c r="F19" s="57">
        <v>671.54276000000004</v>
      </c>
      <c r="G19" s="57">
        <v>150.42775</v>
      </c>
      <c r="H19" s="56">
        <v>700.24276000000009</v>
      </c>
      <c r="I19" s="55">
        <v>150.42775</v>
      </c>
    </row>
    <row r="20" spans="1:9" x14ac:dyDescent="0.3">
      <c r="A20" s="46" t="s">
        <v>28</v>
      </c>
      <c r="B20" s="56">
        <v>115721.1378</v>
      </c>
      <c r="C20" s="55">
        <v>127121.26013900001</v>
      </c>
      <c r="D20" s="136">
        <v>6252.4533569999994</v>
      </c>
      <c r="E20" s="55">
        <v>9039.2453079999996</v>
      </c>
      <c r="F20" s="57">
        <v>1048.10123</v>
      </c>
      <c r="G20" s="57">
        <v>1931.1482100000001</v>
      </c>
      <c r="H20" s="76">
        <v>7300.5545869999996</v>
      </c>
      <c r="I20" s="131">
        <v>10970.393517999999</v>
      </c>
    </row>
    <row r="21" spans="1:9" ht="15" thickBot="1" x14ac:dyDescent="0.35">
      <c r="A21" s="47" t="s">
        <v>13</v>
      </c>
      <c r="B21" s="207">
        <v>1235500.484954</v>
      </c>
      <c r="C21" s="208">
        <v>1084204.9642309998</v>
      </c>
      <c r="D21" s="209">
        <v>165601.41028600003</v>
      </c>
      <c r="E21" s="207">
        <v>154502.93966200005</v>
      </c>
      <c r="F21" s="209">
        <v>56480.885469999994</v>
      </c>
      <c r="G21" s="207">
        <v>40216.398850000005</v>
      </c>
      <c r="H21" s="209">
        <v>222082.29575599995</v>
      </c>
      <c r="I21" s="208">
        <v>194719.33851199999</v>
      </c>
    </row>
    <row r="22" spans="1:9" ht="15" thickTop="1" x14ac:dyDescent="0.3">
      <c r="A22" s="1" t="s">
        <v>85</v>
      </c>
      <c r="B22" s="16"/>
      <c r="C22" s="16"/>
      <c r="D22" s="16"/>
      <c r="E22" s="16"/>
      <c r="F22" s="16"/>
      <c r="G22" s="16"/>
    </row>
    <row r="23" spans="1:9" x14ac:dyDescent="0.3">
      <c r="A23" s="1" t="s">
        <v>86</v>
      </c>
      <c r="B23" s="16"/>
      <c r="C23" s="16"/>
      <c r="D23" s="16"/>
      <c r="E23" s="16"/>
      <c r="F23" s="16"/>
      <c r="G23" s="16"/>
      <c r="H23" s="16"/>
      <c r="I23" s="16"/>
    </row>
    <row r="24" spans="1:9" x14ac:dyDescent="0.3">
      <c r="B24" s="16" t="b">
        <v>1</v>
      </c>
      <c r="C24" s="16" t="b">
        <v>1</v>
      </c>
      <c r="D24" s="16" t="b">
        <v>1</v>
      </c>
      <c r="E24" s="16">
        <v>-2.99993553198874E-6</v>
      </c>
      <c r="F24" s="16">
        <v>0</v>
      </c>
      <c r="G24" s="16" t="b">
        <v>1</v>
      </c>
      <c r="H24" s="16">
        <v>0</v>
      </c>
      <c r="I24" s="16">
        <v>-2.9999937396496534E-6</v>
      </c>
    </row>
    <row r="25" spans="1:9" x14ac:dyDescent="0.3">
      <c r="B25" s="64"/>
      <c r="C25" s="64"/>
      <c r="D25" s="64"/>
      <c r="E25" s="64"/>
      <c r="F25" s="64"/>
      <c r="G25" s="64"/>
      <c r="H25" s="64"/>
      <c r="I25" s="64"/>
    </row>
    <row r="26" spans="1:9" x14ac:dyDescent="0.3">
      <c r="B26" s="64"/>
      <c r="C26" s="64"/>
      <c r="D26" s="64"/>
      <c r="E26" s="64"/>
      <c r="F26" s="64"/>
      <c r="G26" s="64"/>
      <c r="H26" s="64"/>
      <c r="I26" s="64"/>
    </row>
    <row r="28" spans="1:9" x14ac:dyDescent="0.3">
      <c r="B28" s="212"/>
      <c r="C28" s="212"/>
    </row>
  </sheetData>
  <mergeCells count="9">
    <mergeCell ref="A1:I1"/>
    <mergeCell ref="A2:I2"/>
    <mergeCell ref="A3:I3"/>
    <mergeCell ref="A5:A6"/>
    <mergeCell ref="B5:C6"/>
    <mergeCell ref="D5:I5"/>
    <mergeCell ref="D6:E6"/>
    <mergeCell ref="F6:G6"/>
    <mergeCell ref="H6:I6"/>
  </mergeCells>
  <pageMargins left="0.7" right="0.7" top="0.75" bottom="0.75" header="0.3" footer="0.3"/>
  <pageSetup paperSize="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28"/>
  <sheetViews>
    <sheetView workbookViewId="0">
      <selection sqref="A1:XFD1048576"/>
    </sheetView>
  </sheetViews>
  <sheetFormatPr defaultRowHeight="14.4" x14ac:dyDescent="0.3"/>
  <cols>
    <col min="1" max="1" width="22.44140625" customWidth="1"/>
    <col min="2" max="5" width="11.5546875" bestFit="1" customWidth="1"/>
    <col min="6" max="7" width="10.5546875" bestFit="1" customWidth="1"/>
    <col min="8" max="11" width="11.5546875" bestFit="1" customWidth="1"/>
  </cols>
  <sheetData>
    <row r="1" spans="1:11" x14ac:dyDescent="0.3">
      <c r="A1" s="213" t="s">
        <v>135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x14ac:dyDescent="0.3">
      <c r="A2" s="213" t="s">
        <v>157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x14ac:dyDescent="0.3">
      <c r="A3" s="213" t="s">
        <v>199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</row>
    <row r="4" spans="1:11" x14ac:dyDescent="0.3">
      <c r="A4" s="13"/>
      <c r="B4" s="13"/>
      <c r="C4" s="13"/>
      <c r="D4" s="13"/>
      <c r="E4" s="13"/>
      <c r="F4" s="13"/>
      <c r="G4" s="13"/>
      <c r="H4" s="13"/>
      <c r="K4" s="18" t="s">
        <v>173</v>
      </c>
    </row>
    <row r="5" spans="1:11" x14ac:dyDescent="0.3">
      <c r="A5" s="214" t="s">
        <v>14</v>
      </c>
      <c r="B5" s="214" t="s">
        <v>62</v>
      </c>
      <c r="C5" s="214"/>
      <c r="D5" s="214" t="s">
        <v>61</v>
      </c>
      <c r="E5" s="214"/>
      <c r="F5" s="214"/>
      <c r="G5" s="214"/>
      <c r="H5" s="214"/>
      <c r="I5" s="214"/>
      <c r="J5" s="215" t="s">
        <v>63</v>
      </c>
      <c r="K5" s="216"/>
    </row>
    <row r="6" spans="1:11" x14ac:dyDescent="0.3">
      <c r="A6" s="214"/>
      <c r="B6" s="214"/>
      <c r="C6" s="214"/>
      <c r="D6" s="214" t="s">
        <v>16</v>
      </c>
      <c r="E6" s="214"/>
      <c r="F6" s="214" t="s">
        <v>17</v>
      </c>
      <c r="G6" s="214"/>
      <c r="H6" s="219" t="s">
        <v>18</v>
      </c>
      <c r="I6" s="220"/>
      <c r="J6" s="223"/>
      <c r="K6" s="224"/>
    </row>
    <row r="7" spans="1:11" x14ac:dyDescent="0.3">
      <c r="A7" s="33"/>
      <c r="B7" s="13" t="s">
        <v>197</v>
      </c>
      <c r="C7" s="35" t="s">
        <v>197</v>
      </c>
      <c r="D7" s="13" t="s">
        <v>197</v>
      </c>
      <c r="E7" s="35" t="s">
        <v>197</v>
      </c>
      <c r="F7" s="13" t="s">
        <v>197</v>
      </c>
      <c r="G7" s="35" t="s">
        <v>197</v>
      </c>
      <c r="H7" s="13" t="s">
        <v>197</v>
      </c>
      <c r="I7" s="35" t="s">
        <v>197</v>
      </c>
      <c r="J7" s="34" t="s">
        <v>197</v>
      </c>
      <c r="K7" s="35" t="s">
        <v>197</v>
      </c>
    </row>
    <row r="8" spans="1:11" x14ac:dyDescent="0.3">
      <c r="A8" s="36"/>
      <c r="B8" s="37">
        <v>2024</v>
      </c>
      <c r="C8" s="38">
        <v>2023</v>
      </c>
      <c r="D8" s="37">
        <v>2024</v>
      </c>
      <c r="E8" s="38">
        <v>2023</v>
      </c>
      <c r="F8" s="37">
        <v>2024</v>
      </c>
      <c r="G8" s="38">
        <v>2023</v>
      </c>
      <c r="H8" s="37">
        <v>2024</v>
      </c>
      <c r="I8" s="38">
        <v>2023</v>
      </c>
      <c r="J8" s="37">
        <v>2024</v>
      </c>
      <c r="K8" s="38">
        <v>2023</v>
      </c>
    </row>
    <row r="9" spans="1:11" x14ac:dyDescent="0.3">
      <c r="A9" s="40" t="s">
        <v>0</v>
      </c>
      <c r="B9" s="57">
        <v>4786.5261700000001</v>
      </c>
      <c r="C9" s="55">
        <v>2855.3815999999997</v>
      </c>
      <c r="D9" s="72">
        <v>26333.191910000001</v>
      </c>
      <c r="E9" s="55">
        <v>28780.945439999996</v>
      </c>
      <c r="F9" s="72">
        <v>0</v>
      </c>
      <c r="G9" s="72">
        <v>8.9790000000000009E-2</v>
      </c>
      <c r="H9" s="79">
        <v>26333.191910000001</v>
      </c>
      <c r="I9" s="63">
        <v>28781.035229999998</v>
      </c>
      <c r="J9" s="56">
        <v>21546.66574</v>
      </c>
      <c r="K9" s="55">
        <v>25925.653629999997</v>
      </c>
    </row>
    <row r="10" spans="1:11" x14ac:dyDescent="0.3">
      <c r="A10" s="40" t="s">
        <v>1</v>
      </c>
      <c r="B10" s="57">
        <v>10646.384980000001</v>
      </c>
      <c r="C10" s="55">
        <v>9643.8018900000006</v>
      </c>
      <c r="D10" s="72">
        <v>1053.9621299999999</v>
      </c>
      <c r="E10" s="55">
        <v>1486.9427499999999</v>
      </c>
      <c r="F10" s="72">
        <v>0.15646000000000002</v>
      </c>
      <c r="G10" s="72">
        <v>88.613939999999999</v>
      </c>
      <c r="H10" s="79">
        <v>1054.1185899999998</v>
      </c>
      <c r="I10" s="63">
        <v>1575.5566899999999</v>
      </c>
      <c r="J10" s="65">
        <v>-9592.2663900000007</v>
      </c>
      <c r="K10" s="66">
        <v>-8068.2452000000012</v>
      </c>
    </row>
    <row r="11" spans="1:11" x14ac:dyDescent="0.3">
      <c r="A11" s="40" t="s">
        <v>2</v>
      </c>
      <c r="B11" s="57">
        <v>324.55588</v>
      </c>
      <c r="C11" s="55">
        <v>163.43333999999999</v>
      </c>
      <c r="D11" s="72">
        <v>163.54991000000001</v>
      </c>
      <c r="E11" s="55">
        <v>245.31034000000002</v>
      </c>
      <c r="F11" s="72">
        <v>0</v>
      </c>
      <c r="G11" s="72">
        <v>0</v>
      </c>
      <c r="H11" s="79">
        <v>163.54991000000001</v>
      </c>
      <c r="I11" s="63">
        <v>245.31034000000002</v>
      </c>
      <c r="J11" s="65">
        <v>-161.00596999999999</v>
      </c>
      <c r="K11" s="66">
        <v>81.877000000000038</v>
      </c>
    </row>
    <row r="12" spans="1:11" x14ac:dyDescent="0.3">
      <c r="A12" s="40" t="s">
        <v>3</v>
      </c>
      <c r="B12" s="57">
        <v>0</v>
      </c>
      <c r="C12" s="55">
        <v>0</v>
      </c>
      <c r="D12" s="72">
        <v>0</v>
      </c>
      <c r="E12" s="55">
        <v>0</v>
      </c>
      <c r="F12" s="72">
        <v>0</v>
      </c>
      <c r="G12" s="72">
        <v>0</v>
      </c>
      <c r="H12" s="79">
        <v>0</v>
      </c>
      <c r="I12" s="63">
        <v>0</v>
      </c>
      <c r="J12" s="65">
        <v>0</v>
      </c>
      <c r="K12" s="66">
        <v>0</v>
      </c>
    </row>
    <row r="13" spans="1:11" x14ac:dyDescent="0.3">
      <c r="A13" s="40" t="s">
        <v>4</v>
      </c>
      <c r="B13" s="57">
        <v>0</v>
      </c>
      <c r="C13" s="55">
        <v>5.4918399999999998</v>
      </c>
      <c r="D13" s="72">
        <v>1835.2570599999999</v>
      </c>
      <c r="E13" s="55">
        <v>539.61215000000004</v>
      </c>
      <c r="F13" s="72">
        <v>0</v>
      </c>
      <c r="G13" s="72">
        <v>0</v>
      </c>
      <c r="H13" s="79">
        <v>1835.2570599999999</v>
      </c>
      <c r="I13" s="63">
        <v>539.61215000000004</v>
      </c>
      <c r="J13" s="65">
        <v>1835.2570599999999</v>
      </c>
      <c r="K13" s="66">
        <v>534.12031000000002</v>
      </c>
    </row>
    <row r="14" spans="1:11" x14ac:dyDescent="0.3">
      <c r="A14" s="40" t="s">
        <v>5</v>
      </c>
      <c r="B14" s="57">
        <v>6597.8808199999994</v>
      </c>
      <c r="C14" s="55">
        <v>6265.5837599999995</v>
      </c>
      <c r="D14" s="72">
        <v>654.24463000000003</v>
      </c>
      <c r="E14" s="55">
        <v>219.59556000000001</v>
      </c>
      <c r="F14" s="72">
        <v>0</v>
      </c>
      <c r="G14" s="72">
        <v>0</v>
      </c>
      <c r="H14" s="79">
        <v>654.24463000000003</v>
      </c>
      <c r="I14" s="63">
        <v>219.59556000000001</v>
      </c>
      <c r="J14" s="65">
        <v>-5943.6361899999993</v>
      </c>
      <c r="K14" s="66">
        <v>-6045.9881999999998</v>
      </c>
    </row>
    <row r="15" spans="1:11" x14ac:dyDescent="0.3">
      <c r="A15" s="40" t="s">
        <v>6</v>
      </c>
      <c r="B15" s="57">
        <v>2365.1237999999998</v>
      </c>
      <c r="C15" s="55">
        <v>3368.61177</v>
      </c>
      <c r="D15" s="72">
        <v>1991.8082099999999</v>
      </c>
      <c r="E15" s="55">
        <v>1928.5098599999999</v>
      </c>
      <c r="F15" s="72">
        <v>363.30748</v>
      </c>
      <c r="G15" s="72">
        <v>253.79126000000002</v>
      </c>
      <c r="H15" s="79">
        <v>2355.1156900000001</v>
      </c>
      <c r="I15" s="63">
        <v>2182.3011200000001</v>
      </c>
      <c r="J15" s="65">
        <v>-10.00810999999976</v>
      </c>
      <c r="K15" s="66">
        <v>-1186.3106499999999</v>
      </c>
    </row>
    <row r="16" spans="1:11" x14ac:dyDescent="0.3">
      <c r="A16" s="40" t="s">
        <v>7</v>
      </c>
      <c r="B16" s="57">
        <v>1554.5086400000002</v>
      </c>
      <c r="C16" s="55">
        <v>1096.16085</v>
      </c>
      <c r="D16" s="72">
        <v>0</v>
      </c>
      <c r="E16" s="55">
        <v>0</v>
      </c>
      <c r="F16" s="72">
        <v>0</v>
      </c>
      <c r="G16" s="72">
        <v>1.2952399999999999</v>
      </c>
      <c r="H16" s="79">
        <v>0</v>
      </c>
      <c r="I16" s="63">
        <v>1.2952399999999999</v>
      </c>
      <c r="J16" s="65">
        <v>-1554.5086400000002</v>
      </c>
      <c r="K16" s="66">
        <v>-1094.8656100000001</v>
      </c>
    </row>
    <row r="17" spans="1:11" x14ac:dyDescent="0.3">
      <c r="A17" s="40" t="s">
        <v>8</v>
      </c>
      <c r="B17" s="57">
        <v>1994.14267</v>
      </c>
      <c r="C17" s="55">
        <v>1569.3190900000002</v>
      </c>
      <c r="D17" s="72">
        <v>1369.34449</v>
      </c>
      <c r="E17" s="55">
        <v>0</v>
      </c>
      <c r="F17" s="72">
        <v>0</v>
      </c>
      <c r="G17" s="72">
        <v>2.4199999999999999E-2</v>
      </c>
      <c r="H17" s="79">
        <v>1369.34449</v>
      </c>
      <c r="I17" s="63">
        <v>2.4199999999999999E-2</v>
      </c>
      <c r="J17" s="65">
        <v>-624.79818</v>
      </c>
      <c r="K17" s="66">
        <v>-1569.2948900000001</v>
      </c>
    </row>
    <row r="18" spans="1:11" x14ac:dyDescent="0.3">
      <c r="A18" s="40" t="s">
        <v>9</v>
      </c>
      <c r="B18" s="57">
        <v>0</v>
      </c>
      <c r="C18" s="55">
        <v>0</v>
      </c>
      <c r="D18" s="72">
        <v>0</v>
      </c>
      <c r="E18" s="55">
        <v>0</v>
      </c>
      <c r="F18" s="72">
        <v>0</v>
      </c>
      <c r="G18" s="72">
        <v>0</v>
      </c>
      <c r="H18" s="79">
        <v>0</v>
      </c>
      <c r="I18" s="63">
        <v>0</v>
      </c>
      <c r="J18" s="65">
        <v>0</v>
      </c>
      <c r="K18" s="66">
        <v>0</v>
      </c>
    </row>
    <row r="19" spans="1:11" x14ac:dyDescent="0.3">
      <c r="A19" s="40" t="s">
        <v>11</v>
      </c>
      <c r="B19" s="57">
        <v>0</v>
      </c>
      <c r="C19" s="55">
        <v>0</v>
      </c>
      <c r="D19" s="72">
        <v>0</v>
      </c>
      <c r="E19" s="55">
        <v>0</v>
      </c>
      <c r="F19" s="72">
        <v>0</v>
      </c>
      <c r="G19" s="72">
        <v>0</v>
      </c>
      <c r="H19" s="79">
        <v>0</v>
      </c>
      <c r="I19" s="63">
        <v>0</v>
      </c>
      <c r="J19" s="97" t="s">
        <v>188</v>
      </c>
      <c r="K19" s="98" t="s">
        <v>188</v>
      </c>
    </row>
    <row r="20" spans="1:11" x14ac:dyDescent="0.3">
      <c r="A20" s="40" t="s">
        <v>10</v>
      </c>
      <c r="B20" s="57">
        <v>0</v>
      </c>
      <c r="C20" s="55">
        <v>0</v>
      </c>
      <c r="D20" s="72">
        <v>0</v>
      </c>
      <c r="E20" s="55">
        <v>0</v>
      </c>
      <c r="F20" s="72">
        <v>0</v>
      </c>
      <c r="G20" s="72">
        <v>0</v>
      </c>
      <c r="H20" s="79">
        <v>0</v>
      </c>
      <c r="I20" s="63">
        <v>0</v>
      </c>
      <c r="J20" s="65">
        <v>0</v>
      </c>
      <c r="K20" s="66">
        <v>0</v>
      </c>
    </row>
    <row r="21" spans="1:11" x14ac:dyDescent="0.3">
      <c r="A21" s="40" t="s">
        <v>12</v>
      </c>
      <c r="B21" s="57">
        <v>44.325609999999998</v>
      </c>
      <c r="C21" s="55">
        <v>0</v>
      </c>
      <c r="D21" s="72">
        <v>0</v>
      </c>
      <c r="E21" s="55">
        <v>0</v>
      </c>
      <c r="F21" s="72">
        <v>10.44375</v>
      </c>
      <c r="G21" s="72">
        <v>0</v>
      </c>
      <c r="H21" s="79">
        <v>10.44375</v>
      </c>
      <c r="I21" s="63">
        <v>0</v>
      </c>
      <c r="J21" s="154">
        <v>-33.881859999999996</v>
      </c>
      <c r="K21" s="67">
        <v>0</v>
      </c>
    </row>
    <row r="22" spans="1:11" ht="15" thickBot="1" x14ac:dyDescent="0.35">
      <c r="A22" s="3" t="s">
        <v>13</v>
      </c>
      <c r="B22" s="135">
        <v>28313.44857</v>
      </c>
      <c r="C22" s="74">
        <v>24967.78414</v>
      </c>
      <c r="D22" s="75">
        <v>33401.358340000006</v>
      </c>
      <c r="E22" s="135">
        <v>33200.916099999995</v>
      </c>
      <c r="F22" s="75">
        <v>373.90769</v>
      </c>
      <c r="G22" s="135">
        <v>343.81443000000002</v>
      </c>
      <c r="H22" s="135">
        <v>33775.266029999999</v>
      </c>
      <c r="I22" s="74">
        <v>33544.730530000001</v>
      </c>
      <c r="J22" s="68">
        <v>5461.8174600000002</v>
      </c>
      <c r="K22" s="68">
        <v>8576.9463899999937</v>
      </c>
    </row>
    <row r="23" spans="1:11" ht="15" thickTop="1" x14ac:dyDescent="0.3">
      <c r="A23" s="1" t="s">
        <v>85</v>
      </c>
    </row>
    <row r="24" spans="1:11" x14ac:dyDescent="0.3">
      <c r="A24" s="1" t="s">
        <v>86</v>
      </c>
      <c r="B24" s="23"/>
      <c r="C24" s="23"/>
      <c r="D24" s="23"/>
      <c r="E24" s="23"/>
      <c r="F24" s="23"/>
      <c r="G24" s="23"/>
      <c r="H24" s="23"/>
      <c r="I24" s="23"/>
    </row>
    <row r="25" spans="1:11" x14ac:dyDescent="0.3">
      <c r="A25" s="1" t="s">
        <v>87</v>
      </c>
      <c r="E25" s="4"/>
    </row>
    <row r="27" spans="1:11" x14ac:dyDescent="0.3">
      <c r="B27" t="b">
        <v>1</v>
      </c>
      <c r="C27" t="b">
        <v>1</v>
      </c>
      <c r="D27" s="211">
        <v>0</v>
      </c>
      <c r="E27" t="b">
        <v>1</v>
      </c>
      <c r="F27" t="b">
        <v>1</v>
      </c>
      <c r="G27" t="b">
        <v>1</v>
      </c>
      <c r="H27" t="b">
        <v>1</v>
      </c>
      <c r="I27" t="b">
        <v>1</v>
      </c>
    </row>
    <row r="28" spans="1:11" x14ac:dyDescent="0.3">
      <c r="B28" s="137" t="b">
        <v>1</v>
      </c>
      <c r="C28" s="137" t="b">
        <v>1</v>
      </c>
      <c r="D28" s="137" t="b">
        <v>1</v>
      </c>
      <c r="E28" s="137" t="b">
        <v>1</v>
      </c>
      <c r="F28" s="137" t="b">
        <v>1</v>
      </c>
      <c r="G28" s="137" t="b">
        <v>1</v>
      </c>
      <c r="H28" s="137" t="b">
        <v>1</v>
      </c>
      <c r="I28" s="137" t="b">
        <v>1</v>
      </c>
    </row>
  </sheetData>
  <mergeCells count="10">
    <mergeCell ref="A1:K1"/>
    <mergeCell ref="A2:K2"/>
    <mergeCell ref="A3:K3"/>
    <mergeCell ref="A5:A6"/>
    <mergeCell ref="B5:C6"/>
    <mergeCell ref="D5:I5"/>
    <mergeCell ref="J5:K6"/>
    <mergeCell ref="D6:E6"/>
    <mergeCell ref="F6:G6"/>
    <mergeCell ref="H6:I6"/>
  </mergeCells>
  <pageMargins left="0.7" right="0.7" top="0.75" bottom="0.75" header="0.3" footer="0.3"/>
  <pageSetup paperSize="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29"/>
  <sheetViews>
    <sheetView tabSelected="1" workbookViewId="0">
      <selection activeCell="E12" sqref="E12"/>
    </sheetView>
  </sheetViews>
  <sheetFormatPr defaultRowHeight="14.4" x14ac:dyDescent="0.3"/>
  <cols>
    <col min="1" max="1" width="26" customWidth="1"/>
    <col min="2" max="2" width="14.33203125" bestFit="1" customWidth="1"/>
    <col min="3" max="4" width="13.33203125" bestFit="1" customWidth="1"/>
    <col min="5" max="5" width="14.33203125" bestFit="1" customWidth="1"/>
    <col min="6" max="7" width="11.5546875" bestFit="1" customWidth="1"/>
    <col min="8" max="8" width="13.33203125" bestFit="1" customWidth="1"/>
    <col min="9" max="9" width="14.33203125" bestFit="1" customWidth="1"/>
  </cols>
  <sheetData>
    <row r="1" spans="1:9" x14ac:dyDescent="0.3">
      <c r="A1" s="213" t="s">
        <v>137</v>
      </c>
      <c r="B1" s="213"/>
      <c r="C1" s="213"/>
      <c r="D1" s="213"/>
      <c r="E1" s="213"/>
      <c r="F1" s="213"/>
      <c r="G1" s="213"/>
      <c r="H1" s="213"/>
      <c r="I1" s="213"/>
    </row>
    <row r="2" spans="1:9" x14ac:dyDescent="0.3">
      <c r="A2" s="213" t="s">
        <v>163</v>
      </c>
      <c r="B2" s="213"/>
      <c r="C2" s="213"/>
      <c r="D2" s="213"/>
      <c r="E2" s="213"/>
      <c r="F2" s="213"/>
      <c r="G2" s="213"/>
      <c r="H2" s="213"/>
      <c r="I2" s="213"/>
    </row>
    <row r="3" spans="1:9" x14ac:dyDescent="0.3">
      <c r="A3" s="213" t="s">
        <v>199</v>
      </c>
      <c r="B3" s="213"/>
      <c r="C3" s="213"/>
      <c r="D3" s="213"/>
      <c r="E3" s="213"/>
      <c r="F3" s="213"/>
      <c r="G3" s="213"/>
      <c r="H3" s="213"/>
      <c r="I3" s="213"/>
    </row>
    <row r="4" spans="1:9" x14ac:dyDescent="0.3">
      <c r="A4" s="13"/>
      <c r="B4" s="13"/>
      <c r="C4" s="13"/>
      <c r="D4" s="13"/>
      <c r="E4" s="13"/>
      <c r="F4" s="13"/>
      <c r="G4" s="13"/>
      <c r="H4" s="13"/>
      <c r="I4" s="18" t="s">
        <v>173</v>
      </c>
    </row>
    <row r="5" spans="1:9" x14ac:dyDescent="0.3">
      <c r="A5" s="214" t="s">
        <v>14</v>
      </c>
      <c r="B5" s="214" t="s">
        <v>62</v>
      </c>
      <c r="C5" s="214"/>
      <c r="D5" s="214" t="s">
        <v>61</v>
      </c>
      <c r="E5" s="214"/>
      <c r="F5" s="214"/>
      <c r="G5" s="214"/>
      <c r="H5" s="214"/>
      <c r="I5" s="214"/>
    </row>
    <row r="6" spans="1:9" x14ac:dyDescent="0.3">
      <c r="A6" s="214"/>
      <c r="B6" s="214"/>
      <c r="C6" s="214"/>
      <c r="D6" s="214" t="s">
        <v>16</v>
      </c>
      <c r="E6" s="214"/>
      <c r="F6" s="214" t="s">
        <v>17</v>
      </c>
      <c r="G6" s="214"/>
      <c r="H6" s="219" t="s">
        <v>18</v>
      </c>
      <c r="I6" s="220"/>
    </row>
    <row r="7" spans="1:9" x14ac:dyDescent="0.3">
      <c r="A7" s="5"/>
      <c r="B7" s="13" t="s">
        <v>197</v>
      </c>
      <c r="C7" s="35" t="s">
        <v>197</v>
      </c>
      <c r="D7" s="13" t="s">
        <v>197</v>
      </c>
      <c r="E7" s="35" t="s">
        <v>197</v>
      </c>
      <c r="F7" s="13" t="s">
        <v>197</v>
      </c>
      <c r="G7" s="35" t="s">
        <v>197</v>
      </c>
      <c r="H7" s="13" t="s">
        <v>197</v>
      </c>
      <c r="I7" s="35" t="s">
        <v>197</v>
      </c>
    </row>
    <row r="8" spans="1:9" x14ac:dyDescent="0.3">
      <c r="A8" s="49"/>
      <c r="B8" s="37">
        <v>2024</v>
      </c>
      <c r="C8" s="38">
        <v>2023</v>
      </c>
      <c r="D8" s="37">
        <v>2024</v>
      </c>
      <c r="E8" s="38">
        <v>2023</v>
      </c>
      <c r="F8" s="37">
        <v>2024</v>
      </c>
      <c r="G8" s="38">
        <v>2023</v>
      </c>
      <c r="H8" s="37">
        <v>2024</v>
      </c>
      <c r="I8" s="38">
        <v>2023</v>
      </c>
    </row>
    <row r="9" spans="1:9" x14ac:dyDescent="0.3">
      <c r="A9" s="28" t="s">
        <v>164</v>
      </c>
      <c r="B9" s="56">
        <v>0.30829000000000001</v>
      </c>
      <c r="C9" s="55">
        <v>1.05965</v>
      </c>
      <c r="D9" s="64">
        <v>1689.7643400000002</v>
      </c>
      <c r="E9" s="63">
        <v>1234.4754699999999</v>
      </c>
      <c r="F9" s="57">
        <v>0</v>
      </c>
      <c r="G9" s="57">
        <v>0</v>
      </c>
      <c r="H9" s="56">
        <v>1689.7643400000002</v>
      </c>
      <c r="I9" s="55">
        <v>1234.4754699999999</v>
      </c>
    </row>
    <row r="10" spans="1:9" x14ac:dyDescent="0.3">
      <c r="A10" s="28" t="s">
        <v>30</v>
      </c>
      <c r="B10" s="56">
        <v>1626.6059599999999</v>
      </c>
      <c r="C10" s="55">
        <v>991.96643000000006</v>
      </c>
      <c r="D10" s="64">
        <v>3149.4199299999996</v>
      </c>
      <c r="E10" s="63">
        <v>3598.0934699999998</v>
      </c>
      <c r="F10" s="57">
        <v>2.15646</v>
      </c>
      <c r="G10" s="57">
        <v>0.15646000000000002</v>
      </c>
      <c r="H10" s="56">
        <v>3151.5763899999997</v>
      </c>
      <c r="I10" s="55">
        <v>3598.2499299999999</v>
      </c>
    </row>
    <row r="11" spans="1:9" x14ac:dyDescent="0.3">
      <c r="A11" s="28" t="s">
        <v>31</v>
      </c>
      <c r="B11" s="56">
        <v>74.054059999999993</v>
      </c>
      <c r="C11" s="55">
        <v>57.797339999999998</v>
      </c>
      <c r="D11" s="64">
        <v>1110.7880600000001</v>
      </c>
      <c r="E11" s="63">
        <v>915.97513000000004</v>
      </c>
      <c r="F11" s="57">
        <v>0</v>
      </c>
      <c r="G11" s="57">
        <v>0</v>
      </c>
      <c r="H11" s="56">
        <v>1110.7880600000001</v>
      </c>
      <c r="I11" s="55">
        <v>915.97513000000004</v>
      </c>
    </row>
    <row r="12" spans="1:9" x14ac:dyDescent="0.3">
      <c r="A12" s="28" t="s">
        <v>32</v>
      </c>
      <c r="B12" s="56">
        <v>2234.5212200000001</v>
      </c>
      <c r="C12" s="55">
        <v>320.00495999999998</v>
      </c>
      <c r="D12" s="64">
        <v>727.70885999999996</v>
      </c>
      <c r="E12" s="63">
        <v>738.26151000000004</v>
      </c>
      <c r="F12" s="57">
        <v>2.068E-2</v>
      </c>
      <c r="G12" s="57">
        <v>0</v>
      </c>
      <c r="H12" s="56">
        <v>727.72953999999993</v>
      </c>
      <c r="I12" s="55">
        <v>738.26151000000004</v>
      </c>
    </row>
    <row r="13" spans="1:9" x14ac:dyDescent="0.3">
      <c r="A13" s="28" t="s">
        <v>33</v>
      </c>
      <c r="B13" s="56">
        <v>205.80790999999999</v>
      </c>
      <c r="C13" s="55">
        <v>335.25797999999998</v>
      </c>
      <c r="D13" s="64">
        <v>2965.9641200000001</v>
      </c>
      <c r="E13" s="63">
        <v>1842.2129</v>
      </c>
      <c r="F13" s="57">
        <v>3.4</v>
      </c>
      <c r="G13" s="57">
        <v>87.609210000000004</v>
      </c>
      <c r="H13" s="56">
        <v>2969.3641200000002</v>
      </c>
      <c r="I13" s="55">
        <v>1929.8221100000001</v>
      </c>
    </row>
    <row r="14" spans="1:9" x14ac:dyDescent="0.3">
      <c r="A14" s="28" t="s">
        <v>165</v>
      </c>
      <c r="B14" s="56">
        <v>0.94168000000000007</v>
      </c>
      <c r="C14" s="55">
        <v>0</v>
      </c>
      <c r="D14" s="64">
        <v>0</v>
      </c>
      <c r="E14" s="63">
        <v>0</v>
      </c>
      <c r="F14" s="57">
        <v>0</v>
      </c>
      <c r="G14" s="57">
        <v>0</v>
      </c>
      <c r="H14" s="56">
        <v>0</v>
      </c>
      <c r="I14" s="55">
        <v>0</v>
      </c>
    </row>
    <row r="15" spans="1:9" x14ac:dyDescent="0.3">
      <c r="A15" s="28" t="s">
        <v>34</v>
      </c>
      <c r="B15" s="56">
        <v>3335.4181200000003</v>
      </c>
      <c r="C15" s="55">
        <v>3457.7525300000002</v>
      </c>
      <c r="D15" s="64">
        <v>8740.9598100000003</v>
      </c>
      <c r="E15" s="63">
        <v>11561.244690000001</v>
      </c>
      <c r="F15" s="57">
        <v>0</v>
      </c>
      <c r="G15" s="57">
        <v>1.97102</v>
      </c>
      <c r="H15" s="56">
        <v>8740.9598100000003</v>
      </c>
      <c r="I15" s="55">
        <v>11563.215710000002</v>
      </c>
    </row>
    <row r="16" spans="1:9" x14ac:dyDescent="0.3">
      <c r="A16" s="28" t="s">
        <v>166</v>
      </c>
      <c r="B16" s="56">
        <v>767.23874000000001</v>
      </c>
      <c r="C16" s="55">
        <v>241.11063000000001</v>
      </c>
      <c r="D16" s="64">
        <v>578.88026000000013</v>
      </c>
      <c r="E16" s="63">
        <v>457.54899999999998</v>
      </c>
      <c r="F16" s="57">
        <v>0</v>
      </c>
      <c r="G16" s="57">
        <v>0</v>
      </c>
      <c r="H16" s="56">
        <v>578.88026000000013</v>
      </c>
      <c r="I16" s="55">
        <v>457.54899999999998</v>
      </c>
    </row>
    <row r="17" spans="1:9" x14ac:dyDescent="0.3">
      <c r="A17" s="28" t="s">
        <v>167</v>
      </c>
      <c r="B17" s="56">
        <v>2120.8516400000003</v>
      </c>
      <c r="C17" s="55">
        <v>1820.1686800000002</v>
      </c>
      <c r="D17" s="64">
        <v>229.51325</v>
      </c>
      <c r="E17" s="63">
        <v>869.27996999999993</v>
      </c>
      <c r="F17" s="57">
        <v>363.28679999999991</v>
      </c>
      <c r="G17" s="57">
        <v>253.93450000000001</v>
      </c>
      <c r="H17" s="56">
        <v>592.80004999999994</v>
      </c>
      <c r="I17" s="55">
        <v>1123.2144699999999</v>
      </c>
    </row>
    <row r="18" spans="1:9" x14ac:dyDescent="0.3">
      <c r="A18" s="28" t="s">
        <v>174</v>
      </c>
      <c r="B18" s="56">
        <v>0.79544999999999999</v>
      </c>
      <c r="C18" s="55">
        <v>0.26447000000000004</v>
      </c>
      <c r="D18" s="64">
        <v>0</v>
      </c>
      <c r="E18" s="63">
        <v>0</v>
      </c>
      <c r="F18" s="57">
        <v>0</v>
      </c>
      <c r="G18" s="57">
        <v>0</v>
      </c>
      <c r="H18" s="56">
        <v>0</v>
      </c>
      <c r="I18" s="55">
        <v>0</v>
      </c>
    </row>
    <row r="19" spans="1:9" x14ac:dyDescent="0.3">
      <c r="A19" s="28" t="s">
        <v>168</v>
      </c>
      <c r="B19" s="56">
        <v>385.70340999999996</v>
      </c>
      <c r="C19" s="55">
        <v>332.68200000000002</v>
      </c>
      <c r="D19" s="64">
        <v>3284.5682499999998</v>
      </c>
      <c r="E19" s="63">
        <v>605.86181999999997</v>
      </c>
      <c r="F19" s="57">
        <v>0</v>
      </c>
      <c r="G19" s="57">
        <v>0</v>
      </c>
      <c r="H19" s="56">
        <v>3284.5682499999998</v>
      </c>
      <c r="I19" s="55">
        <v>605.86181999999997</v>
      </c>
    </row>
    <row r="20" spans="1:9" x14ac:dyDescent="0.3">
      <c r="A20" s="28" t="s">
        <v>38</v>
      </c>
      <c r="B20" s="56">
        <v>17561.202089999999</v>
      </c>
      <c r="C20" s="55">
        <v>17409.71947</v>
      </c>
      <c r="D20" s="64">
        <v>9222.7746700000007</v>
      </c>
      <c r="E20" s="63">
        <v>11161.9863</v>
      </c>
      <c r="F20" s="57">
        <v>0</v>
      </c>
      <c r="G20" s="57">
        <v>0</v>
      </c>
      <c r="H20" s="56">
        <v>9222.7746700000007</v>
      </c>
      <c r="I20" s="55">
        <v>11161.9863</v>
      </c>
    </row>
    <row r="21" spans="1:9" x14ac:dyDescent="0.3">
      <c r="A21" s="146" t="s">
        <v>175</v>
      </c>
      <c r="B21" s="56">
        <v>0</v>
      </c>
      <c r="C21" s="55">
        <v>0</v>
      </c>
      <c r="D21" s="64">
        <v>146.20224999999999</v>
      </c>
      <c r="E21" s="63">
        <v>147.61850999999999</v>
      </c>
      <c r="F21" s="57">
        <v>5.0437500000000002</v>
      </c>
      <c r="G21" s="57">
        <v>0</v>
      </c>
      <c r="H21" s="56">
        <v>151.24599999999998</v>
      </c>
      <c r="I21" s="55">
        <v>147.61850999999999</v>
      </c>
    </row>
    <row r="22" spans="1:9" x14ac:dyDescent="0.3">
      <c r="A22" s="147" t="s">
        <v>189</v>
      </c>
      <c r="B22" s="56">
        <v>0</v>
      </c>
      <c r="C22" s="55">
        <v>0</v>
      </c>
      <c r="D22" s="64">
        <v>1554.8145399999999</v>
      </c>
      <c r="E22" s="63">
        <v>68.357330000000005</v>
      </c>
      <c r="F22" s="57">
        <v>0</v>
      </c>
      <c r="G22" s="57">
        <v>0.14324000000000001</v>
      </c>
      <c r="H22" s="76">
        <v>1554.8145399999999</v>
      </c>
      <c r="I22" s="131">
        <v>68.50057000000001</v>
      </c>
    </row>
    <row r="23" spans="1:9" ht="15" thickBot="1" x14ac:dyDescent="0.35">
      <c r="A23" s="138" t="s">
        <v>18</v>
      </c>
      <c r="B23" s="73">
        <v>28313.44857</v>
      </c>
      <c r="C23" s="135">
        <v>24967.78414</v>
      </c>
      <c r="D23" s="73">
        <v>33401.358340000006</v>
      </c>
      <c r="E23" s="135">
        <v>33200.916099999995</v>
      </c>
      <c r="F23" s="73">
        <v>373.90768999999989</v>
      </c>
      <c r="G23" s="135">
        <v>343.81443000000002</v>
      </c>
      <c r="H23" s="135">
        <v>33775.266030000006</v>
      </c>
      <c r="I23" s="74">
        <v>33544.730529999993</v>
      </c>
    </row>
    <row r="24" spans="1:9" ht="15" thickTop="1" x14ac:dyDescent="0.3">
      <c r="A24" s="1" t="s">
        <v>85</v>
      </c>
      <c r="B24" s="16"/>
      <c r="C24" s="16"/>
      <c r="D24" s="16"/>
      <c r="E24" s="16"/>
      <c r="F24" s="16"/>
      <c r="G24" s="16"/>
    </row>
    <row r="25" spans="1:9" x14ac:dyDescent="0.3">
      <c r="A25" s="1" t="s">
        <v>169</v>
      </c>
      <c r="B25" s="16"/>
      <c r="C25" s="16"/>
      <c r="D25" s="16"/>
      <c r="E25" s="16"/>
      <c r="F25" s="16"/>
      <c r="G25" s="16"/>
      <c r="H25" s="16"/>
      <c r="I25" s="16"/>
    </row>
    <row r="26" spans="1:9" x14ac:dyDescent="0.3">
      <c r="B26" s="69"/>
      <c r="C26" s="69"/>
      <c r="D26" s="69"/>
      <c r="E26" s="69"/>
      <c r="F26" s="69"/>
      <c r="G26" s="69"/>
      <c r="H26" s="69"/>
      <c r="I26" s="69"/>
    </row>
    <row r="27" spans="1:9" x14ac:dyDescent="0.3">
      <c r="B27" s="72" t="b">
        <v>1</v>
      </c>
      <c r="C27" s="72" t="b">
        <v>1</v>
      </c>
      <c r="D27" s="72" t="b">
        <v>1</v>
      </c>
      <c r="E27" s="72" t="b">
        <v>1</v>
      </c>
      <c r="F27" s="72" t="b">
        <v>1</v>
      </c>
      <c r="G27" s="72" t="b">
        <v>1</v>
      </c>
      <c r="H27" s="72" t="b">
        <v>1</v>
      </c>
      <c r="I27" s="72" t="b">
        <v>1</v>
      </c>
    </row>
    <row r="28" spans="1:9" x14ac:dyDescent="0.3">
      <c r="B28" s="72">
        <v>0</v>
      </c>
      <c r="C28" s="72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</row>
    <row r="29" spans="1:9" x14ac:dyDescent="0.3">
      <c r="B29" s="137">
        <v>0</v>
      </c>
      <c r="C29" s="137">
        <v>0</v>
      </c>
      <c r="D29" s="137">
        <v>0</v>
      </c>
      <c r="E29" s="137">
        <v>0</v>
      </c>
      <c r="F29" s="137">
        <v>0</v>
      </c>
      <c r="G29" s="137">
        <v>0</v>
      </c>
      <c r="H29" s="137">
        <v>0</v>
      </c>
      <c r="I29" s="137">
        <v>0</v>
      </c>
    </row>
  </sheetData>
  <mergeCells count="9">
    <mergeCell ref="A1:I1"/>
    <mergeCell ref="A2:I2"/>
    <mergeCell ref="A3:I3"/>
    <mergeCell ref="A5:A6"/>
    <mergeCell ref="B5:C6"/>
    <mergeCell ref="D5:I5"/>
    <mergeCell ref="D6:E6"/>
    <mergeCell ref="F6:G6"/>
    <mergeCell ref="H6:I6"/>
  </mergeCells>
  <pageMargins left="0.7" right="0.7" top="0.75" bottom="0.75" header="0.3" footer="0.3"/>
  <pageSetup paperSize="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37"/>
  <sheetViews>
    <sheetView zoomScaleNormal="100" workbookViewId="0">
      <selection sqref="A1:XFD1048576"/>
    </sheetView>
  </sheetViews>
  <sheetFormatPr defaultRowHeight="14.4" x14ac:dyDescent="0.3"/>
  <cols>
    <col min="1" max="1" width="24.6640625" bestFit="1" customWidth="1"/>
    <col min="2" max="2" width="12.109375" bestFit="1" customWidth="1"/>
    <col min="3" max="3" width="12.44140625" bestFit="1" customWidth="1"/>
    <col min="4" max="10" width="12.44140625" customWidth="1"/>
    <col min="11" max="12" width="10.88671875" bestFit="1" customWidth="1"/>
    <col min="13" max="14" width="11.5546875" bestFit="1" customWidth="1"/>
  </cols>
  <sheetData>
    <row r="1" spans="1:14" x14ac:dyDescent="0.3">
      <c r="A1" s="213" t="s">
        <v>138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14" x14ac:dyDescent="0.3">
      <c r="A2" s="213" t="s">
        <v>134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4" x14ac:dyDescent="0.3">
      <c r="N3" s="18" t="s">
        <v>173</v>
      </c>
    </row>
    <row r="4" spans="1:14" x14ac:dyDescent="0.3">
      <c r="A4" s="233" t="s">
        <v>15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</row>
    <row r="5" spans="1:14" x14ac:dyDescent="0.3">
      <c r="A5" s="12"/>
      <c r="B5" s="94" t="s">
        <v>66</v>
      </c>
      <c r="C5" s="94" t="s">
        <v>66</v>
      </c>
      <c r="D5" s="94" t="s">
        <v>66</v>
      </c>
      <c r="E5" s="94" t="s">
        <v>66</v>
      </c>
      <c r="F5" s="94" t="s">
        <v>66</v>
      </c>
      <c r="G5" s="94" t="s">
        <v>66</v>
      </c>
      <c r="H5" s="94" t="s">
        <v>66</v>
      </c>
      <c r="I5" s="94" t="s">
        <v>66</v>
      </c>
      <c r="J5" s="94" t="s">
        <v>66</v>
      </c>
      <c r="K5" s="219" t="s">
        <v>195</v>
      </c>
      <c r="L5" s="225"/>
      <c r="M5" s="219" t="s">
        <v>196</v>
      </c>
      <c r="N5" s="220"/>
    </row>
    <row r="6" spans="1:14" x14ac:dyDescent="0.3">
      <c r="A6" s="15"/>
      <c r="B6" s="27">
        <v>2014</v>
      </c>
      <c r="C6" s="27">
        <v>2015</v>
      </c>
      <c r="D6" s="117">
        <v>2016</v>
      </c>
      <c r="E6" s="117">
        <v>2017</v>
      </c>
      <c r="F6" s="117">
        <v>2018</v>
      </c>
      <c r="G6" s="117">
        <v>2019</v>
      </c>
      <c r="H6" s="117">
        <v>2020</v>
      </c>
      <c r="I6" s="117">
        <v>2021</v>
      </c>
      <c r="J6" s="117">
        <v>2022</v>
      </c>
      <c r="K6" s="37">
        <v>2024</v>
      </c>
      <c r="L6" s="189">
        <v>2023</v>
      </c>
      <c r="M6" s="37">
        <v>2024</v>
      </c>
      <c r="N6" s="189">
        <v>2023</v>
      </c>
    </row>
    <row r="7" spans="1:14" x14ac:dyDescent="0.3">
      <c r="A7" s="8" t="s">
        <v>39</v>
      </c>
      <c r="B7" s="2"/>
      <c r="C7" s="2"/>
      <c r="D7" s="118"/>
      <c r="E7" s="118"/>
      <c r="F7" s="118"/>
      <c r="G7" s="118"/>
      <c r="H7" s="118"/>
      <c r="I7" s="118"/>
      <c r="J7" s="118"/>
      <c r="K7" s="118"/>
      <c r="L7" s="118"/>
      <c r="M7" s="6"/>
      <c r="N7" s="134"/>
    </row>
    <row r="8" spans="1:14" x14ac:dyDescent="0.3">
      <c r="A8" s="6" t="s">
        <v>67</v>
      </c>
      <c r="B8" s="56">
        <v>196240.83806000004</v>
      </c>
      <c r="C8" s="56">
        <v>200072.14102000001</v>
      </c>
      <c r="D8" s="118">
        <v>206160.23540999999</v>
      </c>
      <c r="E8" s="118">
        <v>194176.52497</v>
      </c>
      <c r="F8" s="118">
        <v>202286.20810999995</v>
      </c>
      <c r="G8" s="188">
        <v>213879.05224000002</v>
      </c>
      <c r="H8" s="118">
        <v>231345.02662000002</v>
      </c>
      <c r="I8" s="118">
        <v>252686.79015999998</v>
      </c>
      <c r="J8" s="118">
        <v>275464.83944999997</v>
      </c>
      <c r="K8" s="81">
        <v>25825.566589999999</v>
      </c>
      <c r="L8" s="81">
        <v>28423.526289999998</v>
      </c>
      <c r="M8" s="118">
        <v>125954.09262000001</v>
      </c>
      <c r="N8" s="195">
        <v>121849.78085999998</v>
      </c>
    </row>
    <row r="9" spans="1:14" x14ac:dyDescent="0.3">
      <c r="A9" s="6" t="s">
        <v>68</v>
      </c>
      <c r="B9" s="56">
        <v>16144.92287</v>
      </c>
      <c r="C9" s="56">
        <v>24285.541849999998</v>
      </c>
      <c r="D9" s="118">
        <v>19291.477310000002</v>
      </c>
      <c r="E9" s="118">
        <v>19566.927179999999</v>
      </c>
      <c r="F9" s="118">
        <v>15538.166399999998</v>
      </c>
      <c r="G9" s="118">
        <v>14887.251079999998</v>
      </c>
      <c r="H9" s="118">
        <v>7930.594149999999</v>
      </c>
      <c r="I9" s="118">
        <v>14211.45084</v>
      </c>
      <c r="J9" s="118">
        <v>21548.080100000003</v>
      </c>
      <c r="K9" s="81">
        <v>2231.0619900000002</v>
      </c>
      <c r="L9" s="81">
        <v>1777.2956799999999</v>
      </c>
      <c r="M9" s="118">
        <v>11742.54543</v>
      </c>
      <c r="N9" s="195">
        <v>8288.8271599999989</v>
      </c>
    </row>
    <row r="10" spans="1:14" x14ac:dyDescent="0.3">
      <c r="A10" s="6" t="s">
        <v>69</v>
      </c>
      <c r="B10" s="56">
        <v>44459.602599999998</v>
      </c>
      <c r="C10" s="56">
        <v>53819.808269999994</v>
      </c>
      <c r="D10" s="118">
        <v>59646.54767</v>
      </c>
      <c r="E10" s="118">
        <v>56271.549940000004</v>
      </c>
      <c r="F10" s="118">
        <v>56476.08913</v>
      </c>
      <c r="G10" s="118">
        <v>60778.507310000008</v>
      </c>
      <c r="H10" s="118">
        <v>42276.694960000008</v>
      </c>
      <c r="I10" s="118">
        <v>57148.869049999994</v>
      </c>
      <c r="J10" s="118">
        <v>78675.766329999999</v>
      </c>
      <c r="K10" s="81">
        <v>6127.1317600000002</v>
      </c>
      <c r="L10" s="81">
        <v>7561.6506900000004</v>
      </c>
      <c r="M10" s="118">
        <v>31955.715659999998</v>
      </c>
      <c r="N10" s="195">
        <v>30044.236630000003</v>
      </c>
    </row>
    <row r="11" spans="1:14" x14ac:dyDescent="0.3">
      <c r="A11" s="6" t="s">
        <v>70</v>
      </c>
      <c r="B11" s="56">
        <v>52262.522950000006</v>
      </c>
      <c r="C11" s="56">
        <v>59225.810139999994</v>
      </c>
      <c r="D11" s="118">
        <v>70054.621009999988</v>
      </c>
      <c r="E11" s="118">
        <v>61863.310170000004</v>
      </c>
      <c r="F11" s="118">
        <v>55356.990980000002</v>
      </c>
      <c r="G11" s="118">
        <v>58775.42628</v>
      </c>
      <c r="H11" s="118">
        <v>49344.350109999999</v>
      </c>
      <c r="I11" s="118">
        <v>69458.021960000013</v>
      </c>
      <c r="J11" s="118">
        <v>88129.715089999998</v>
      </c>
      <c r="K11" s="81">
        <v>6487.3392000000003</v>
      </c>
      <c r="L11" s="81">
        <v>8501.7393499999998</v>
      </c>
      <c r="M11" s="118">
        <v>33373.827550000002</v>
      </c>
      <c r="N11" s="195">
        <v>34710.64213</v>
      </c>
    </row>
    <row r="12" spans="1:14" x14ac:dyDescent="0.3">
      <c r="A12" s="6" t="s">
        <v>71</v>
      </c>
      <c r="B12" s="56">
        <v>106878.86018</v>
      </c>
      <c r="C12" s="56">
        <v>111848.82524999999</v>
      </c>
      <c r="D12" s="118">
        <v>105221.55821999999</v>
      </c>
      <c r="E12" s="118">
        <v>112292.60452999998</v>
      </c>
      <c r="F12" s="118">
        <v>100161.96803</v>
      </c>
      <c r="G12" s="118">
        <v>99533.517559999993</v>
      </c>
      <c r="H12" s="118">
        <v>102219.44537999999</v>
      </c>
      <c r="I12" s="118">
        <v>111500.20022</v>
      </c>
      <c r="J12" s="118">
        <v>134581.11168999999</v>
      </c>
      <c r="K12" s="81">
        <v>12377.596579999999</v>
      </c>
      <c r="L12" s="81">
        <v>12449.51549</v>
      </c>
      <c r="M12" s="118">
        <v>56800.85686</v>
      </c>
      <c r="N12" s="195">
        <v>52674.341289999997</v>
      </c>
    </row>
    <row r="13" spans="1:14" x14ac:dyDescent="0.3">
      <c r="A13" s="8" t="s">
        <v>45</v>
      </c>
      <c r="B13" s="56"/>
      <c r="C13" s="56">
        <v>0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81">
        <v>0</v>
      </c>
      <c r="L13" s="81">
        <v>0</v>
      </c>
      <c r="M13" s="118">
        <v>0</v>
      </c>
      <c r="N13" s="195">
        <v>0</v>
      </c>
    </row>
    <row r="14" spans="1:14" x14ac:dyDescent="0.3">
      <c r="A14" s="6" t="s">
        <v>72</v>
      </c>
      <c r="B14" s="56">
        <v>28029.370600000006</v>
      </c>
      <c r="C14" s="56">
        <v>28325.455109999995</v>
      </c>
      <c r="D14" s="118">
        <v>28074.390959999997</v>
      </c>
      <c r="E14" s="118">
        <v>26235.193310000002</v>
      </c>
      <c r="F14" s="118">
        <v>23659.874149999996</v>
      </c>
      <c r="G14" s="118">
        <v>26055.389489999998</v>
      </c>
      <c r="H14" s="118">
        <v>23379.337889999999</v>
      </c>
      <c r="I14" s="118">
        <v>24107.117439999995</v>
      </c>
      <c r="J14" s="118">
        <v>32531.77648</v>
      </c>
      <c r="K14" s="81">
        <v>4844.3079000000007</v>
      </c>
      <c r="L14" s="81">
        <v>2389.9469399999998</v>
      </c>
      <c r="M14" s="118">
        <v>19173.783270000004</v>
      </c>
      <c r="N14" s="195">
        <v>13903.47545</v>
      </c>
    </row>
    <row r="15" spans="1:14" x14ac:dyDescent="0.3">
      <c r="A15" s="6" t="s">
        <v>73</v>
      </c>
      <c r="B15" s="56">
        <v>190886.45339200005</v>
      </c>
      <c r="C15" s="56">
        <v>136155.70309899998</v>
      </c>
      <c r="D15" s="118">
        <v>117215.55665599999</v>
      </c>
      <c r="E15" s="118">
        <v>138222.14233700003</v>
      </c>
      <c r="F15" s="118">
        <v>177748.043191</v>
      </c>
      <c r="G15" s="118">
        <v>191999.11169399996</v>
      </c>
      <c r="H15" s="118">
        <v>101924.92757</v>
      </c>
      <c r="I15" s="118">
        <v>164680.50038799999</v>
      </c>
      <c r="J15" s="118">
        <v>277855.47021500004</v>
      </c>
      <c r="K15" s="81">
        <v>33445.360923</v>
      </c>
      <c r="L15" s="81">
        <v>17346.848532</v>
      </c>
      <c r="M15" s="118">
        <v>125151.50756900001</v>
      </c>
      <c r="N15" s="195">
        <v>97548.871176000001</v>
      </c>
    </row>
    <row r="16" spans="1:14" x14ac:dyDescent="0.3">
      <c r="A16" s="6" t="s">
        <v>74</v>
      </c>
      <c r="B16" s="56">
        <v>89375.256900000008</v>
      </c>
      <c r="C16" s="56">
        <v>128560.52549</v>
      </c>
      <c r="D16" s="118">
        <v>127439.34248000001</v>
      </c>
      <c r="E16" s="118">
        <v>101905.75096999999</v>
      </c>
      <c r="F16" s="118">
        <v>100381.43902000001</v>
      </c>
      <c r="G16" s="118">
        <v>107838.32055000002</v>
      </c>
      <c r="H16" s="118">
        <v>96075.250599999999</v>
      </c>
      <c r="I16" s="118">
        <v>114538.14385000001</v>
      </c>
      <c r="J16" s="118">
        <v>150489.24614999999</v>
      </c>
      <c r="K16" s="81">
        <v>13710.588230000001</v>
      </c>
      <c r="L16" s="81">
        <v>16103.35709</v>
      </c>
      <c r="M16" s="118">
        <v>89499.600940000018</v>
      </c>
      <c r="N16" s="195">
        <v>62616.248319999992</v>
      </c>
    </row>
    <row r="17" spans="1:14" x14ac:dyDescent="0.3">
      <c r="A17" s="6" t="s">
        <v>75</v>
      </c>
      <c r="B17" s="56">
        <v>393726.19579000003</v>
      </c>
      <c r="C17" s="56">
        <v>425584.46733299998</v>
      </c>
      <c r="D17" s="118">
        <v>427705.35384000005</v>
      </c>
      <c r="E17" s="118">
        <v>422884.06046999997</v>
      </c>
      <c r="F17" s="118">
        <v>429253.28115999995</v>
      </c>
      <c r="G17" s="118">
        <v>448800.03227999998</v>
      </c>
      <c r="H17" s="118">
        <v>384531.86793000007</v>
      </c>
      <c r="I17" s="118">
        <v>565885.56737000006</v>
      </c>
      <c r="J17" s="118">
        <v>685534.52497000003</v>
      </c>
      <c r="K17" s="81">
        <v>64897.157850000003</v>
      </c>
      <c r="L17" s="81">
        <v>64013.826229999999</v>
      </c>
      <c r="M17" s="118">
        <v>287553.29042999999</v>
      </c>
      <c r="N17" s="195">
        <v>278839.65692000004</v>
      </c>
    </row>
    <row r="18" spans="1:14" x14ac:dyDescent="0.3">
      <c r="A18" s="8" t="s">
        <v>50</v>
      </c>
      <c r="B18" s="56"/>
      <c r="C18" s="56">
        <v>0</v>
      </c>
      <c r="D18" s="118">
        <v>0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81">
        <v>0</v>
      </c>
      <c r="L18" s="81">
        <v>0</v>
      </c>
      <c r="M18" s="118">
        <v>0</v>
      </c>
      <c r="N18" s="195">
        <v>0</v>
      </c>
    </row>
    <row r="19" spans="1:14" x14ac:dyDescent="0.3">
      <c r="A19" s="6" t="s">
        <v>76</v>
      </c>
      <c r="B19" s="56">
        <v>57183.142899999999</v>
      </c>
      <c r="C19" s="56">
        <v>58294.847269999991</v>
      </c>
      <c r="D19" s="118">
        <v>62883.88276</v>
      </c>
      <c r="E19" s="118">
        <v>44920.951669999995</v>
      </c>
      <c r="F19" s="118">
        <v>59738.224729999987</v>
      </c>
      <c r="G19" s="118">
        <v>52993.710049999994</v>
      </c>
      <c r="H19" s="118">
        <v>39337.084069999997</v>
      </c>
      <c r="I19" s="118">
        <v>43066.050820000011</v>
      </c>
      <c r="J19" s="118">
        <v>67443.760399999985</v>
      </c>
      <c r="K19" s="81">
        <v>7765.5916200000001</v>
      </c>
      <c r="L19" s="81">
        <v>6446.0542000000005</v>
      </c>
      <c r="M19" s="118">
        <v>41883.234629999992</v>
      </c>
      <c r="N19" s="195">
        <v>39467.518889999999</v>
      </c>
    </row>
    <row r="20" spans="1:14" x14ac:dyDescent="0.3">
      <c r="A20" s="6" t="s">
        <v>77</v>
      </c>
      <c r="B20" s="56">
        <v>161115.94738999999</v>
      </c>
      <c r="C20" s="56">
        <v>208001.49368000004</v>
      </c>
      <c r="D20" s="118">
        <v>210269.80723999997</v>
      </c>
      <c r="E20" s="118">
        <v>184391.79668</v>
      </c>
      <c r="F20" s="118">
        <v>190156.94456999993</v>
      </c>
      <c r="G20" s="118">
        <v>197328.48298</v>
      </c>
      <c r="H20" s="118">
        <v>165537.33769999997</v>
      </c>
      <c r="I20" s="118">
        <v>236486.88625000004</v>
      </c>
      <c r="J20" s="118">
        <v>286725.29774000001</v>
      </c>
      <c r="K20" s="81">
        <v>29159.551940000001</v>
      </c>
      <c r="L20" s="81">
        <v>22991.957350000001</v>
      </c>
      <c r="M20" s="118">
        <v>174655.54312000002</v>
      </c>
      <c r="N20" s="195">
        <v>103725.47468000001</v>
      </c>
    </row>
    <row r="21" spans="1:14" x14ac:dyDescent="0.3">
      <c r="A21" s="8" t="s">
        <v>53</v>
      </c>
      <c r="B21" s="56"/>
      <c r="C21" s="56">
        <v>0</v>
      </c>
      <c r="D21" s="118">
        <v>0</v>
      </c>
      <c r="E21" s="118">
        <v>0</v>
      </c>
      <c r="F21" s="118">
        <v>0</v>
      </c>
      <c r="G21" s="118">
        <v>0</v>
      </c>
      <c r="H21" s="118">
        <v>0</v>
      </c>
      <c r="I21" s="118">
        <v>0</v>
      </c>
      <c r="J21" s="118">
        <v>0</v>
      </c>
      <c r="K21" s="81">
        <v>0</v>
      </c>
      <c r="L21" s="81">
        <v>0</v>
      </c>
      <c r="M21" s="118">
        <v>0</v>
      </c>
      <c r="N21" s="195">
        <v>0</v>
      </c>
    </row>
    <row r="22" spans="1:14" x14ac:dyDescent="0.3">
      <c r="A22" s="6" t="s">
        <v>78</v>
      </c>
      <c r="B22" s="56">
        <v>30772.703739999997</v>
      </c>
      <c r="C22" s="56">
        <v>32011.590929999998</v>
      </c>
      <c r="D22" s="118">
        <v>42320.505789999988</v>
      </c>
      <c r="E22" s="118">
        <v>31001.523410000002</v>
      </c>
      <c r="F22" s="118">
        <v>31548.505950000002</v>
      </c>
      <c r="G22" s="118">
        <v>30308.29867</v>
      </c>
      <c r="H22" s="118">
        <v>19464.467430000001</v>
      </c>
      <c r="I22" s="118">
        <v>21043.052950000005</v>
      </c>
      <c r="J22" s="118">
        <v>36934.960970000007</v>
      </c>
      <c r="K22" s="81">
        <v>3494.2371600000001</v>
      </c>
      <c r="L22" s="81">
        <v>3700.49017</v>
      </c>
      <c r="M22" s="118">
        <v>16912.680939999998</v>
      </c>
      <c r="N22" s="195">
        <v>17425.83282</v>
      </c>
    </row>
    <row r="23" spans="1:14" x14ac:dyDescent="0.3">
      <c r="A23" s="6" t="s">
        <v>79</v>
      </c>
      <c r="B23" s="56">
        <v>103632.35143900001</v>
      </c>
      <c r="C23" s="56">
        <v>83747.273136000003</v>
      </c>
      <c r="D23" s="118">
        <v>69943.850868000009</v>
      </c>
      <c r="E23" s="118">
        <v>83161.893990000011</v>
      </c>
      <c r="F23" s="118">
        <v>103838.03556800001</v>
      </c>
      <c r="G23" s="118">
        <v>102149.705229</v>
      </c>
      <c r="H23" s="118">
        <v>58494.559109000002</v>
      </c>
      <c r="I23" s="118">
        <v>102995.01762299999</v>
      </c>
      <c r="J23" s="118">
        <v>170378.09262900002</v>
      </c>
      <c r="K23" s="81">
        <v>16074.846078999999</v>
      </c>
      <c r="L23" s="81">
        <v>16683.165958000001</v>
      </c>
      <c r="M23" s="118">
        <v>63344.740624999999</v>
      </c>
      <c r="N23" s="195">
        <v>60204.524806000009</v>
      </c>
    </row>
    <row r="24" spans="1:14" x14ac:dyDescent="0.3">
      <c r="A24" s="6" t="s">
        <v>80</v>
      </c>
      <c r="B24" s="56">
        <v>115153.41984999999</v>
      </c>
      <c r="C24" s="56">
        <v>115828.01093999999</v>
      </c>
      <c r="D24" s="118">
        <v>45348.733919999991</v>
      </c>
      <c r="E24" s="118">
        <v>41113.186319999993</v>
      </c>
      <c r="F24" s="118">
        <v>38808.033940000008</v>
      </c>
      <c r="G24" s="118">
        <v>31868.956090000003</v>
      </c>
      <c r="H24" s="118">
        <v>30340.031420000007</v>
      </c>
      <c r="I24" s="118">
        <v>34828.48199</v>
      </c>
      <c r="J24" s="118">
        <v>47953.68475</v>
      </c>
      <c r="K24" s="81">
        <v>3205.5399000000002</v>
      </c>
      <c r="L24" s="81">
        <v>3029.8685399999999</v>
      </c>
      <c r="M24" s="118">
        <v>14376.1957</v>
      </c>
      <c r="N24" s="195">
        <v>19420.371640000001</v>
      </c>
    </row>
    <row r="25" spans="1:14" x14ac:dyDescent="0.3">
      <c r="A25" s="6" t="s">
        <v>81</v>
      </c>
      <c r="B25" s="56">
        <v>327084.58573999995</v>
      </c>
      <c r="C25" s="56">
        <v>317120.40213</v>
      </c>
      <c r="D25" s="118">
        <v>305484.31921000005</v>
      </c>
      <c r="E25" s="118">
        <v>307243.37514999998</v>
      </c>
      <c r="F25" s="118">
        <v>323993.86695999996</v>
      </c>
      <c r="G25" s="118">
        <v>329875.54960999999</v>
      </c>
      <c r="H25" s="118">
        <v>217747.62307</v>
      </c>
      <c r="I25" s="118">
        <v>302261.52108999999</v>
      </c>
      <c r="J25" s="118">
        <v>433402.20033999992</v>
      </c>
      <c r="K25" s="81">
        <v>20419.150130000005</v>
      </c>
      <c r="L25" s="81">
        <v>28380.064670000003</v>
      </c>
      <c r="M25" s="118">
        <v>139846.23361</v>
      </c>
      <c r="N25" s="195">
        <v>140671.38722</v>
      </c>
    </row>
    <row r="26" spans="1:14" x14ac:dyDescent="0.3">
      <c r="A26" s="6" t="s">
        <v>82</v>
      </c>
      <c r="B26" s="56">
        <v>6511.8448000000008</v>
      </c>
      <c r="C26" s="56">
        <v>5039.4235099999996</v>
      </c>
      <c r="D26" s="118">
        <v>3918.5222199999998</v>
      </c>
      <c r="E26" s="118">
        <v>3512.9611900000009</v>
      </c>
      <c r="F26" s="118">
        <v>4082.0174299999999</v>
      </c>
      <c r="G26" s="118">
        <v>3169.6308929999996</v>
      </c>
      <c r="H26" s="118">
        <v>2165.47885</v>
      </c>
      <c r="I26" s="118">
        <v>3804.5464900000002</v>
      </c>
      <c r="J26" s="118">
        <v>3738.2453600000003</v>
      </c>
      <c r="K26" s="81">
        <v>1062.5520200000001</v>
      </c>
      <c r="L26" s="81">
        <v>260.48183999999998</v>
      </c>
      <c r="M26" s="118">
        <v>1727.6248799999998</v>
      </c>
      <c r="N26" s="195">
        <v>1115.20209</v>
      </c>
    </row>
    <row r="27" spans="1:14" x14ac:dyDescent="0.3">
      <c r="A27" s="6" t="s">
        <v>83</v>
      </c>
      <c r="B27" s="56">
        <v>5339.3640700000014</v>
      </c>
      <c r="C27" s="56">
        <v>4571.4848900000006</v>
      </c>
      <c r="D27" s="118">
        <v>4553.3782899999987</v>
      </c>
      <c r="E27" s="118">
        <v>3005.2100399999995</v>
      </c>
      <c r="F27" s="118">
        <v>2452.3394199999993</v>
      </c>
      <c r="G27" s="118">
        <v>1567.5258199999998</v>
      </c>
      <c r="H27" s="118">
        <v>2081.01487</v>
      </c>
      <c r="I27" s="118">
        <v>2473.9238300000002</v>
      </c>
      <c r="J27" s="118">
        <v>3602.3222600000008</v>
      </c>
      <c r="K27" s="81">
        <v>114.62775000000001</v>
      </c>
      <c r="L27" s="81">
        <v>244.30472</v>
      </c>
      <c r="M27" s="118">
        <v>1549.0111200000001</v>
      </c>
      <c r="N27" s="195">
        <v>1698.57215</v>
      </c>
    </row>
    <row r="28" spans="1:14" x14ac:dyDescent="0.3">
      <c r="A28" s="8" t="s">
        <v>59</v>
      </c>
      <c r="B28" s="85">
        <v>1924797.3832710006</v>
      </c>
      <c r="C28" s="82">
        <v>1992492.8040480001</v>
      </c>
      <c r="D28" s="119">
        <v>1905532.0838540001</v>
      </c>
      <c r="E28" s="119">
        <v>1831768.962327</v>
      </c>
      <c r="F28" s="119">
        <v>1915480.028739</v>
      </c>
      <c r="G28" s="119">
        <v>1971808.4678259999</v>
      </c>
      <c r="H28" s="119">
        <v>1574195.0917290002</v>
      </c>
      <c r="I28" s="119">
        <v>2121176.1423210003</v>
      </c>
      <c r="J28" s="145">
        <v>2794989.0949240001</v>
      </c>
      <c r="K28" s="81">
        <v>251242.20762200002</v>
      </c>
      <c r="L28" s="81">
        <v>240304.09373999995</v>
      </c>
      <c r="M28" s="118">
        <v>1235500.4849540002</v>
      </c>
      <c r="N28" s="195">
        <v>1084204.9642319998</v>
      </c>
    </row>
    <row r="29" spans="1:14" x14ac:dyDescent="0.3">
      <c r="A29" s="8"/>
      <c r="B29" s="95"/>
      <c r="C29" s="95"/>
      <c r="D29" s="118"/>
      <c r="E29" s="118"/>
      <c r="F29" s="118"/>
      <c r="G29" s="118"/>
      <c r="H29" s="118"/>
      <c r="I29" s="118"/>
      <c r="J29" s="118"/>
      <c r="K29" s="120"/>
      <c r="L29" s="8"/>
      <c r="M29" s="118"/>
      <c r="N29" s="195"/>
    </row>
    <row r="30" spans="1:14" x14ac:dyDescent="0.3">
      <c r="A30" s="8" t="s">
        <v>84</v>
      </c>
      <c r="B30" s="83">
        <v>716862.98412600008</v>
      </c>
      <c r="C30" s="84">
        <v>627952.19683300005</v>
      </c>
      <c r="D30" s="83">
        <v>492095.91574000003</v>
      </c>
      <c r="E30" s="83">
        <v>555169.90573200001</v>
      </c>
      <c r="F30" s="83">
        <v>481878.22059000004</v>
      </c>
      <c r="G30" s="83">
        <v>491802.45471700007</v>
      </c>
      <c r="H30" s="83">
        <v>425556.32705399999</v>
      </c>
      <c r="I30" s="83">
        <v>527218.59440699988</v>
      </c>
      <c r="J30" s="83">
        <v>589391.22684699995</v>
      </c>
      <c r="K30" s="152">
        <v>68488.537977</v>
      </c>
      <c r="L30" s="152">
        <v>54932.481206999997</v>
      </c>
      <c r="M30" s="152">
        <v>172965.44094099998</v>
      </c>
      <c r="N30" s="152">
        <v>158309.37301500002</v>
      </c>
    </row>
    <row r="31" spans="1:14" x14ac:dyDescent="0.3">
      <c r="A31" s="8"/>
      <c r="B31" s="31"/>
      <c r="C31" s="17"/>
      <c r="D31" s="145"/>
      <c r="E31" s="145"/>
      <c r="F31" s="145"/>
      <c r="G31" s="145"/>
      <c r="H31" s="145"/>
      <c r="I31" s="145"/>
      <c r="J31" s="145"/>
      <c r="K31" s="8"/>
      <c r="L31" s="8"/>
      <c r="M31" s="196"/>
      <c r="N31" s="197"/>
    </row>
    <row r="32" spans="1:14" x14ac:dyDescent="0.3">
      <c r="A32" s="9" t="s">
        <v>60</v>
      </c>
      <c r="B32" s="86">
        <v>-902324.91461500048</v>
      </c>
      <c r="C32" s="86">
        <v>-1068714.1374049999</v>
      </c>
      <c r="D32" s="121">
        <v>-1134254.393164</v>
      </c>
      <c r="E32" s="121">
        <v>-1008073.1331249999</v>
      </c>
      <c r="F32" s="121">
        <v>-1134777.5778589998</v>
      </c>
      <c r="G32" s="121">
        <v>-1170139.0887189999</v>
      </c>
      <c r="H32" s="121">
        <v>-947607.50302500022</v>
      </c>
      <c r="I32" s="121">
        <v>-1314385.0638340006</v>
      </c>
      <c r="J32" s="121">
        <v>-1805669.9570170001</v>
      </c>
      <c r="K32" s="121">
        <v>-165845.26003500001</v>
      </c>
      <c r="L32" s="121">
        <v>-160586.73286299995</v>
      </c>
      <c r="M32" s="86">
        <v>-933302.9545730002</v>
      </c>
      <c r="N32" s="121">
        <v>-795361.40219699976</v>
      </c>
    </row>
    <row r="33" spans="1:12" x14ac:dyDescent="0.3">
      <c r="A33" s="1" t="s">
        <v>85</v>
      </c>
    </row>
    <row r="34" spans="1:12" x14ac:dyDescent="0.3">
      <c r="A34" s="1" t="s">
        <v>86</v>
      </c>
    </row>
    <row r="35" spans="1:12" x14ac:dyDescent="0.3">
      <c r="A35" s="1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7" spans="1:12" x14ac:dyDescent="0.3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</sheetData>
  <mergeCells count="5">
    <mergeCell ref="K5:L5"/>
    <mergeCell ref="A2:L2"/>
    <mergeCell ref="A1:L1"/>
    <mergeCell ref="M5:N5"/>
    <mergeCell ref="A4:N4"/>
  </mergeCells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I36"/>
  <sheetViews>
    <sheetView topLeftCell="N1" workbookViewId="0">
      <selection activeCell="R10" sqref="R10"/>
    </sheetView>
  </sheetViews>
  <sheetFormatPr defaultRowHeight="14.4" x14ac:dyDescent="0.3"/>
  <cols>
    <col min="1" max="1" width="28.44140625" customWidth="1"/>
    <col min="2" max="4" width="11.5546875" bestFit="1" customWidth="1"/>
    <col min="5" max="5" width="10.88671875" bestFit="1" customWidth="1"/>
    <col min="6" max="8" width="11.5546875" bestFit="1" customWidth="1"/>
    <col min="9" max="9" width="10.88671875" bestFit="1" customWidth="1"/>
    <col min="10" max="11" width="11.5546875" bestFit="1" customWidth="1"/>
    <col min="12" max="12" width="11.5546875" customWidth="1"/>
    <col min="13" max="13" width="10.88671875" bestFit="1" customWidth="1"/>
    <col min="14" max="17" width="11.5546875" bestFit="1" customWidth="1"/>
    <col min="18" max="25" width="11.5546875" customWidth="1"/>
    <col min="26" max="30" width="12.33203125" bestFit="1" customWidth="1"/>
    <col min="31" max="35" width="12.33203125" customWidth="1"/>
  </cols>
  <sheetData>
    <row r="1" spans="1:35" x14ac:dyDescent="0.3">
      <c r="A1" s="213" t="s">
        <v>182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35" x14ac:dyDescent="0.3">
      <c r="A2" s="213" t="s">
        <v>136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1:35" x14ac:dyDescent="0.3">
      <c r="A3" s="13"/>
      <c r="D3" s="18"/>
      <c r="F3" s="18"/>
      <c r="G3" s="18"/>
      <c r="K3" s="18"/>
      <c r="R3" s="18"/>
      <c r="S3" s="18"/>
      <c r="T3" s="18"/>
      <c r="U3" s="18"/>
      <c r="V3" s="18"/>
      <c r="W3" s="18"/>
      <c r="X3" s="18"/>
      <c r="AC3" s="18"/>
      <c r="AE3" s="18"/>
      <c r="AF3" s="18"/>
      <c r="AG3" s="18"/>
      <c r="AH3" s="18"/>
      <c r="AI3" s="18" t="s">
        <v>173</v>
      </c>
    </row>
    <row r="4" spans="1:35" x14ac:dyDescent="0.3">
      <c r="A4" s="233" t="s">
        <v>15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</row>
    <row r="5" spans="1:35" x14ac:dyDescent="0.3">
      <c r="A5" s="236"/>
      <c r="B5" s="235" t="s">
        <v>89</v>
      </c>
      <c r="C5" s="235" t="s">
        <v>90</v>
      </c>
      <c r="D5" s="235" t="s">
        <v>88</v>
      </c>
      <c r="E5" s="230" t="s">
        <v>186</v>
      </c>
      <c r="F5" s="235" t="s">
        <v>89</v>
      </c>
      <c r="G5" s="235" t="s">
        <v>90</v>
      </c>
      <c r="H5" s="235" t="s">
        <v>88</v>
      </c>
      <c r="I5" s="235" t="s">
        <v>186</v>
      </c>
      <c r="J5" s="235" t="s">
        <v>89</v>
      </c>
      <c r="K5" s="235" t="s">
        <v>90</v>
      </c>
      <c r="L5" s="235" t="s">
        <v>88</v>
      </c>
      <c r="M5" s="235" t="s">
        <v>186</v>
      </c>
      <c r="N5" s="235" t="s">
        <v>89</v>
      </c>
      <c r="O5" s="235" t="s">
        <v>90</v>
      </c>
      <c r="P5" s="235" t="s">
        <v>88</v>
      </c>
      <c r="Q5" s="235" t="s">
        <v>186</v>
      </c>
      <c r="R5" s="235" t="s">
        <v>89</v>
      </c>
      <c r="S5" s="235" t="s">
        <v>90</v>
      </c>
      <c r="T5" s="235" t="s">
        <v>88</v>
      </c>
      <c r="U5" s="235" t="s">
        <v>186</v>
      </c>
      <c r="V5" s="235" t="s">
        <v>89</v>
      </c>
      <c r="W5" s="235" t="s">
        <v>90</v>
      </c>
      <c r="X5" s="235" t="s">
        <v>88</v>
      </c>
      <c r="Y5" s="235" t="s">
        <v>186</v>
      </c>
      <c r="Z5" s="235" t="s">
        <v>89</v>
      </c>
      <c r="AA5" s="235" t="s">
        <v>90</v>
      </c>
      <c r="AB5" s="235" t="s">
        <v>88</v>
      </c>
      <c r="AC5" s="235" t="s">
        <v>186</v>
      </c>
      <c r="AD5" s="235" t="s">
        <v>89</v>
      </c>
      <c r="AE5" s="235" t="s">
        <v>90</v>
      </c>
      <c r="AF5" s="235" t="s">
        <v>88</v>
      </c>
      <c r="AG5" s="235" t="s">
        <v>186</v>
      </c>
      <c r="AH5" s="235" t="s">
        <v>89</v>
      </c>
      <c r="AI5" s="235" t="s">
        <v>90</v>
      </c>
    </row>
    <row r="6" spans="1:35" x14ac:dyDescent="0.3">
      <c r="A6" s="237"/>
      <c r="B6" s="235"/>
      <c r="C6" s="235"/>
      <c r="D6" s="235"/>
      <c r="E6" s="230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</row>
    <row r="7" spans="1:35" x14ac:dyDescent="0.3">
      <c r="A7" s="8"/>
      <c r="B7" s="148">
        <v>2016</v>
      </c>
      <c r="C7" s="148">
        <v>2016</v>
      </c>
      <c r="D7" s="148">
        <v>2016</v>
      </c>
      <c r="E7" s="151">
        <v>2016</v>
      </c>
      <c r="F7" s="148">
        <v>2017</v>
      </c>
      <c r="G7" s="148">
        <v>2017</v>
      </c>
      <c r="H7" s="148">
        <v>2017</v>
      </c>
      <c r="I7" s="148">
        <v>2017</v>
      </c>
      <c r="J7" s="148">
        <v>2018</v>
      </c>
      <c r="K7" s="148">
        <v>2018</v>
      </c>
      <c r="L7" s="148">
        <v>2018</v>
      </c>
      <c r="M7" s="148">
        <v>2018</v>
      </c>
      <c r="N7" s="148">
        <v>2019</v>
      </c>
      <c r="O7" s="148">
        <v>2019</v>
      </c>
      <c r="P7" s="148">
        <v>2019</v>
      </c>
      <c r="Q7" s="148">
        <v>2019</v>
      </c>
      <c r="R7" s="148">
        <v>2020</v>
      </c>
      <c r="S7" s="148">
        <v>2020</v>
      </c>
      <c r="T7" s="148">
        <v>2020</v>
      </c>
      <c r="U7" s="148">
        <v>2020</v>
      </c>
      <c r="V7" s="148">
        <v>2021</v>
      </c>
      <c r="W7" s="148">
        <v>2021</v>
      </c>
      <c r="X7" s="148">
        <v>2021</v>
      </c>
      <c r="Y7" s="148">
        <v>2021</v>
      </c>
      <c r="Z7" s="148">
        <v>2022</v>
      </c>
      <c r="AA7" s="148">
        <v>2022</v>
      </c>
      <c r="AB7" s="148">
        <v>2022</v>
      </c>
      <c r="AC7" s="148">
        <v>2022</v>
      </c>
      <c r="AD7" s="148">
        <v>2023</v>
      </c>
      <c r="AE7" s="148">
        <v>2023</v>
      </c>
      <c r="AF7" s="148">
        <v>2023</v>
      </c>
      <c r="AG7" s="148">
        <v>2023</v>
      </c>
      <c r="AH7" s="148">
        <v>2024</v>
      </c>
      <c r="AI7" s="148">
        <v>2024</v>
      </c>
    </row>
    <row r="8" spans="1:35" x14ac:dyDescent="0.3">
      <c r="A8" s="8" t="s">
        <v>39</v>
      </c>
      <c r="B8" s="6"/>
      <c r="C8" s="6"/>
      <c r="D8" s="6"/>
      <c r="E8" s="149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x14ac:dyDescent="0.3">
      <c r="A9" s="6" t="s">
        <v>40</v>
      </c>
      <c r="B9" s="81">
        <v>48762.265579999999</v>
      </c>
      <c r="C9" s="81">
        <v>52334.1175</v>
      </c>
      <c r="D9" s="81">
        <v>52892.908750000002</v>
      </c>
      <c r="E9" s="56">
        <v>52170.943579999999</v>
      </c>
      <c r="F9" s="118">
        <v>45351.150249999999</v>
      </c>
      <c r="G9" s="118">
        <v>51879.526079999996</v>
      </c>
      <c r="H9" s="118">
        <v>43474.434890000004</v>
      </c>
      <c r="I9" s="118">
        <v>53471.413749999992</v>
      </c>
      <c r="J9" s="118">
        <v>44695.24525</v>
      </c>
      <c r="K9" s="118">
        <v>52804.49295</v>
      </c>
      <c r="L9" s="118">
        <v>50982.235000000001</v>
      </c>
      <c r="M9" s="118">
        <v>53804.234909999999</v>
      </c>
      <c r="N9" s="118">
        <v>47756.106850000004</v>
      </c>
      <c r="O9" s="118">
        <v>54500.242800000007</v>
      </c>
      <c r="P9" s="118">
        <v>53715.591220000002</v>
      </c>
      <c r="Q9" s="118">
        <v>57907.111370000006</v>
      </c>
      <c r="R9" s="118">
        <v>54761.18507</v>
      </c>
      <c r="S9" s="118">
        <v>51343.301039999998</v>
      </c>
      <c r="T9" s="191">
        <v>56936.67884</v>
      </c>
      <c r="U9" s="118">
        <v>68303.861669999998</v>
      </c>
      <c r="V9" s="118">
        <v>64258.534379999997</v>
      </c>
      <c r="W9" s="118">
        <v>72455.847909999997</v>
      </c>
      <c r="X9" s="2">
        <v>56786.031950000004</v>
      </c>
      <c r="Y9" s="118">
        <v>59186.375919999999</v>
      </c>
      <c r="Z9" s="188">
        <v>62004.50088</v>
      </c>
      <c r="AA9" s="188">
        <v>68950.797250000003</v>
      </c>
      <c r="AB9" s="188">
        <v>65964.148990000002</v>
      </c>
      <c r="AC9" s="188">
        <v>78545.392330000002</v>
      </c>
      <c r="AD9" s="188">
        <v>71345.979069999987</v>
      </c>
      <c r="AE9" s="188">
        <v>77521.623090000008</v>
      </c>
      <c r="AF9" s="188">
        <v>69515.473859999998</v>
      </c>
      <c r="AG9" s="188">
        <v>73915.466400000005</v>
      </c>
      <c r="AH9" s="188">
        <v>71455.471579999998</v>
      </c>
      <c r="AI9" s="188">
        <v>54498.621039999998</v>
      </c>
    </row>
    <row r="10" spans="1:35" x14ac:dyDescent="0.3">
      <c r="A10" s="6" t="s">
        <v>41</v>
      </c>
      <c r="B10" s="81">
        <v>3896.6399300000003</v>
      </c>
      <c r="C10" s="81">
        <v>4694.20748</v>
      </c>
      <c r="D10" s="81">
        <v>5529.9570400000002</v>
      </c>
      <c r="E10" s="56">
        <v>5170.6728599999997</v>
      </c>
      <c r="F10" s="118">
        <v>3547.7959800000003</v>
      </c>
      <c r="G10" s="118">
        <v>4316.3157499999998</v>
      </c>
      <c r="H10" s="118">
        <v>2689.2722300000005</v>
      </c>
      <c r="I10" s="118">
        <v>9013.5432200000014</v>
      </c>
      <c r="J10" s="118">
        <v>4052.52468</v>
      </c>
      <c r="K10" s="118">
        <v>3746.9919199999999</v>
      </c>
      <c r="L10" s="118">
        <v>4944.7302199999995</v>
      </c>
      <c r="M10" s="118">
        <v>2793.9195800000002</v>
      </c>
      <c r="N10" s="118">
        <v>3370.0130899999999</v>
      </c>
      <c r="O10" s="118">
        <v>3075.5935499999996</v>
      </c>
      <c r="P10" s="118">
        <v>3099.0689299999999</v>
      </c>
      <c r="Q10" s="118">
        <v>5342.5755099999997</v>
      </c>
      <c r="R10" s="118">
        <v>2822.7149299999996</v>
      </c>
      <c r="S10" s="118">
        <v>2116.1705299999999</v>
      </c>
      <c r="T10" s="191">
        <v>1191.8131600000002</v>
      </c>
      <c r="U10" s="118">
        <v>1799.89553</v>
      </c>
      <c r="V10" s="118">
        <v>2754.5980099999997</v>
      </c>
      <c r="W10" s="118">
        <v>3659.06873</v>
      </c>
      <c r="X10" s="2">
        <v>2678.8577999999998</v>
      </c>
      <c r="Y10" s="118">
        <v>5118.926300000001</v>
      </c>
      <c r="Z10" s="188">
        <v>5497.9580500000011</v>
      </c>
      <c r="AA10" s="188">
        <v>5899.2989900000002</v>
      </c>
      <c r="AB10" s="188">
        <v>4831.5515400000004</v>
      </c>
      <c r="AC10" s="188">
        <v>5319.2715199999993</v>
      </c>
      <c r="AD10" s="188">
        <v>5667.4544699999997</v>
      </c>
      <c r="AE10" s="188">
        <v>3688.5273899999997</v>
      </c>
      <c r="AF10" s="188">
        <v>5369.5067099999997</v>
      </c>
      <c r="AG10" s="188">
        <v>6945.1476500000008</v>
      </c>
      <c r="AH10" s="188">
        <v>7025.0490199999995</v>
      </c>
      <c r="AI10" s="188">
        <v>4717.4964099999997</v>
      </c>
    </row>
    <row r="11" spans="1:35" x14ac:dyDescent="0.3">
      <c r="A11" s="6" t="s">
        <v>42</v>
      </c>
      <c r="B11" s="81">
        <v>12078.350560000001</v>
      </c>
      <c r="C11" s="81">
        <v>14961.851190000001</v>
      </c>
      <c r="D11" s="81">
        <v>15841.77975</v>
      </c>
      <c r="E11" s="56">
        <v>16764.566170000002</v>
      </c>
      <c r="F11" s="118">
        <v>11857.744309999998</v>
      </c>
      <c r="G11" s="118">
        <v>11784.9946</v>
      </c>
      <c r="H11" s="118">
        <v>14458.287370000002</v>
      </c>
      <c r="I11" s="118">
        <v>18170.523659999999</v>
      </c>
      <c r="J11" s="118">
        <v>13432.832339999999</v>
      </c>
      <c r="K11" s="118">
        <v>14186.292589999999</v>
      </c>
      <c r="L11" s="118">
        <v>13307.624620000001</v>
      </c>
      <c r="M11" s="118">
        <v>15549.339579999998</v>
      </c>
      <c r="N11" s="118">
        <v>11542.06601</v>
      </c>
      <c r="O11" s="118">
        <v>12843.552</v>
      </c>
      <c r="P11" s="118">
        <v>16719.195030000003</v>
      </c>
      <c r="Q11" s="118">
        <v>19673.69427</v>
      </c>
      <c r="R11" s="118">
        <v>12228.612859999999</v>
      </c>
      <c r="S11" s="118">
        <v>7273.6871700000002</v>
      </c>
      <c r="T11" s="191">
        <v>8835.2270100000005</v>
      </c>
      <c r="U11" s="118">
        <v>13939.167919999998</v>
      </c>
      <c r="V11" s="118">
        <v>12752.64575</v>
      </c>
      <c r="W11" s="118">
        <v>11716.048260000001</v>
      </c>
      <c r="X11" s="2">
        <v>12712.909509999999</v>
      </c>
      <c r="Y11" s="118">
        <v>19967.265530000001</v>
      </c>
      <c r="Z11" s="188">
        <v>15143.12933</v>
      </c>
      <c r="AA11" s="188">
        <v>19478.669530000003</v>
      </c>
      <c r="AB11" s="188">
        <v>17628.563160000002</v>
      </c>
      <c r="AC11" s="188">
        <v>26425.404310000002</v>
      </c>
      <c r="AD11" s="188">
        <v>17061.360980000001</v>
      </c>
      <c r="AE11" s="188">
        <v>19391.223810000003</v>
      </c>
      <c r="AF11" s="188">
        <v>22640.046859999999</v>
      </c>
      <c r="AG11" s="188">
        <v>22468.419239999999</v>
      </c>
      <c r="AH11" s="188">
        <v>15907.06774</v>
      </c>
      <c r="AI11" s="188">
        <v>16048.647919999999</v>
      </c>
    </row>
    <row r="12" spans="1:35" x14ac:dyDescent="0.3">
      <c r="A12" s="6" t="s">
        <v>43</v>
      </c>
      <c r="B12" s="81">
        <v>13610.443979999998</v>
      </c>
      <c r="C12" s="81">
        <v>17083.34619</v>
      </c>
      <c r="D12" s="81">
        <v>18849.155730000002</v>
      </c>
      <c r="E12" s="56">
        <v>20511.67511</v>
      </c>
      <c r="F12" s="118">
        <v>14819.982099999999</v>
      </c>
      <c r="G12" s="118">
        <v>15728.30373</v>
      </c>
      <c r="H12" s="118">
        <v>14008.590320000001</v>
      </c>
      <c r="I12" s="118">
        <v>17306.434020000001</v>
      </c>
      <c r="J12" s="118">
        <v>12659.860919999999</v>
      </c>
      <c r="K12" s="118">
        <v>14183.838949999999</v>
      </c>
      <c r="L12" s="118">
        <v>13344.302589999999</v>
      </c>
      <c r="M12" s="118">
        <v>15168.988519999999</v>
      </c>
      <c r="N12" s="118">
        <v>12915.125610000001</v>
      </c>
      <c r="O12" s="118">
        <v>15292.375399999999</v>
      </c>
      <c r="P12" s="118">
        <v>14358.084480000001</v>
      </c>
      <c r="Q12" s="118">
        <v>16209.840789999998</v>
      </c>
      <c r="R12" s="118">
        <v>12788.75836</v>
      </c>
      <c r="S12" s="118">
        <v>8960.7763300000006</v>
      </c>
      <c r="T12" s="191">
        <v>12124.479459999999</v>
      </c>
      <c r="U12" s="118">
        <v>15470.33596</v>
      </c>
      <c r="V12" s="118">
        <v>14297.288329999999</v>
      </c>
      <c r="W12" s="118">
        <v>14263.819219999999</v>
      </c>
      <c r="X12" s="2">
        <v>15983.814130000002</v>
      </c>
      <c r="Y12" s="118">
        <v>24913.100280000002</v>
      </c>
      <c r="Z12" s="188">
        <v>18440.667679999999</v>
      </c>
      <c r="AA12" s="188">
        <v>22161.59965</v>
      </c>
      <c r="AB12" s="188">
        <v>19399.974240000003</v>
      </c>
      <c r="AC12" s="188">
        <v>28127.47352</v>
      </c>
      <c r="AD12" s="188">
        <v>19515.22957</v>
      </c>
      <c r="AE12" s="188">
        <v>21553.867569999999</v>
      </c>
      <c r="AF12" s="188">
        <v>21422.691179999998</v>
      </c>
      <c r="AG12" s="188">
        <v>26411.841469999999</v>
      </c>
      <c r="AH12" s="188">
        <v>19484.828420000002</v>
      </c>
      <c r="AI12" s="188">
        <v>13888.999129999998</v>
      </c>
    </row>
    <row r="13" spans="1:35" x14ac:dyDescent="0.3">
      <c r="A13" s="6" t="s">
        <v>44</v>
      </c>
      <c r="B13" s="81">
        <v>22050.359769999999</v>
      </c>
      <c r="C13" s="81">
        <v>28213.183169999997</v>
      </c>
      <c r="D13" s="81">
        <v>27921.589469999999</v>
      </c>
      <c r="E13" s="56">
        <v>27036.425810000001</v>
      </c>
      <c r="F13" s="118">
        <v>26470.154579999999</v>
      </c>
      <c r="G13" s="118">
        <v>30032.701369999999</v>
      </c>
      <c r="H13" s="118">
        <v>28778.206560000002</v>
      </c>
      <c r="I13" s="118">
        <v>27011.542020000001</v>
      </c>
      <c r="J13" s="118">
        <v>22821.27564</v>
      </c>
      <c r="K13" s="118">
        <v>25873.219580000001</v>
      </c>
      <c r="L13" s="118">
        <v>27947.681949999998</v>
      </c>
      <c r="M13" s="118">
        <v>23519.790860000001</v>
      </c>
      <c r="N13" s="118">
        <v>20868.225930000001</v>
      </c>
      <c r="O13" s="118">
        <v>26958.54464</v>
      </c>
      <c r="P13" s="118">
        <v>25248.360699999997</v>
      </c>
      <c r="Q13" s="118">
        <v>26458.386289999999</v>
      </c>
      <c r="R13" s="118">
        <v>23439.844280000001</v>
      </c>
      <c r="S13" s="118">
        <v>20426.517899999999</v>
      </c>
      <c r="T13" s="191">
        <v>31190.676909999995</v>
      </c>
      <c r="U13" s="118">
        <v>27162.406289999999</v>
      </c>
      <c r="V13" s="118">
        <v>26193.973999999998</v>
      </c>
      <c r="W13" s="118">
        <v>24816.783789999998</v>
      </c>
      <c r="X13" s="2">
        <v>27670.029649999997</v>
      </c>
      <c r="Y13" s="118">
        <v>32819.412779999999</v>
      </c>
      <c r="Z13" s="188">
        <v>28541.928509999998</v>
      </c>
      <c r="AA13" s="188">
        <v>31837.780629999994</v>
      </c>
      <c r="AB13" s="188">
        <v>31638.53068</v>
      </c>
      <c r="AC13" s="188">
        <v>42562.871870000003</v>
      </c>
      <c r="AD13" s="188">
        <v>30324.288829999998</v>
      </c>
      <c r="AE13" s="188">
        <v>31399.339700000004</v>
      </c>
      <c r="AF13" s="188">
        <v>37058.821900000003</v>
      </c>
      <c r="AG13" s="188">
        <v>36211.39417</v>
      </c>
      <c r="AH13" s="188">
        <v>32786.577749999997</v>
      </c>
      <c r="AI13" s="188">
        <v>24014.279109999999</v>
      </c>
    </row>
    <row r="14" spans="1:35" x14ac:dyDescent="0.3">
      <c r="A14" s="8" t="s">
        <v>45</v>
      </c>
      <c r="B14" s="81"/>
      <c r="C14" s="81"/>
      <c r="D14" s="81"/>
      <c r="E14" s="56"/>
      <c r="F14" s="118"/>
      <c r="G14" s="118"/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91">
        <v>0</v>
      </c>
      <c r="U14" s="118">
        <v>0</v>
      </c>
      <c r="V14" s="118">
        <v>0</v>
      </c>
      <c r="W14" s="118">
        <v>0</v>
      </c>
      <c r="X14" s="2">
        <v>0</v>
      </c>
      <c r="Y14" s="118">
        <v>0</v>
      </c>
      <c r="Z14" s="188">
        <v>0</v>
      </c>
      <c r="AA14" s="188">
        <v>0</v>
      </c>
      <c r="AB14" s="188">
        <v>0</v>
      </c>
      <c r="AC14" s="188">
        <v>0</v>
      </c>
      <c r="AD14" s="188">
        <v>0</v>
      </c>
      <c r="AE14" s="188">
        <v>0</v>
      </c>
      <c r="AF14" s="188">
        <v>0</v>
      </c>
      <c r="AG14" s="188">
        <v>0</v>
      </c>
      <c r="AH14" s="188">
        <v>0</v>
      </c>
      <c r="AI14" s="188">
        <v>0</v>
      </c>
    </row>
    <row r="15" spans="1:35" x14ac:dyDescent="0.3">
      <c r="A15" s="6" t="s">
        <v>46</v>
      </c>
      <c r="B15" s="81">
        <v>7226.8500899999999</v>
      </c>
      <c r="C15" s="81">
        <v>6874.3428900000008</v>
      </c>
      <c r="D15" s="81">
        <v>7769.6380099999997</v>
      </c>
      <c r="E15" s="56">
        <v>6203.5599700000002</v>
      </c>
      <c r="F15" s="118">
        <v>7683.3420299999989</v>
      </c>
      <c r="G15" s="118">
        <v>6140.6280900000002</v>
      </c>
      <c r="H15" s="118">
        <v>5569.1414000000004</v>
      </c>
      <c r="I15" s="118">
        <v>6842.0817900000002</v>
      </c>
      <c r="J15" s="118">
        <v>6293.1178099999997</v>
      </c>
      <c r="K15" s="118">
        <v>5852.5067199999994</v>
      </c>
      <c r="L15" s="118">
        <v>4850.1657699999996</v>
      </c>
      <c r="M15" s="118">
        <v>6664.08385</v>
      </c>
      <c r="N15" s="118">
        <v>7069.4252099999994</v>
      </c>
      <c r="O15" s="118">
        <v>6345.7301899999993</v>
      </c>
      <c r="P15" s="118">
        <v>6240.9017699999995</v>
      </c>
      <c r="Q15" s="118">
        <v>6399.3323199999995</v>
      </c>
      <c r="R15" s="118">
        <v>5526.4507599999997</v>
      </c>
      <c r="S15" s="118">
        <v>5701.6587299999992</v>
      </c>
      <c r="T15" s="191">
        <v>6662.1165799999999</v>
      </c>
      <c r="U15" s="118">
        <v>5489.1118200000001</v>
      </c>
      <c r="V15" s="118">
        <v>6772.6277099999988</v>
      </c>
      <c r="W15" s="118">
        <v>6054.850550000001</v>
      </c>
      <c r="X15" s="2">
        <v>4934.5025900000001</v>
      </c>
      <c r="Y15" s="118">
        <v>6345.1365900000001</v>
      </c>
      <c r="Z15" s="188">
        <v>7546.5184300000001</v>
      </c>
      <c r="AA15" s="188">
        <v>8359.6202400000002</v>
      </c>
      <c r="AB15" s="188">
        <v>7714.1711699999996</v>
      </c>
      <c r="AC15" s="188">
        <v>8911.4666400000006</v>
      </c>
      <c r="AD15" s="188">
        <v>9552.9318599999988</v>
      </c>
      <c r="AE15" s="188">
        <v>5959.0028899999998</v>
      </c>
      <c r="AF15" s="188">
        <v>7384.6846500000001</v>
      </c>
      <c r="AG15" s="188">
        <v>8128.96558</v>
      </c>
      <c r="AH15" s="188">
        <v>10503.37471</v>
      </c>
      <c r="AI15" s="188">
        <v>8670.4085599999999</v>
      </c>
    </row>
    <row r="16" spans="1:35" x14ac:dyDescent="0.3">
      <c r="A16" s="6" t="s">
        <v>47</v>
      </c>
      <c r="B16" s="81">
        <v>24913.906230000001</v>
      </c>
      <c r="C16" s="81">
        <v>34740.217517999998</v>
      </c>
      <c r="D16" s="81">
        <v>26797.716156999999</v>
      </c>
      <c r="E16" s="56">
        <v>30763.716751</v>
      </c>
      <c r="F16" s="118">
        <v>34658.151300000005</v>
      </c>
      <c r="G16" s="118">
        <v>32488.816085000002</v>
      </c>
      <c r="H16" s="118">
        <v>37516.807938999998</v>
      </c>
      <c r="I16" s="118">
        <v>33558.367012999995</v>
      </c>
      <c r="J16" s="118">
        <v>39977.265962999998</v>
      </c>
      <c r="K16" s="118">
        <v>45494.312712999999</v>
      </c>
      <c r="L16" s="118">
        <v>39529.663943000007</v>
      </c>
      <c r="M16" s="118">
        <v>52746.800572</v>
      </c>
      <c r="N16" s="118">
        <v>44815.00849</v>
      </c>
      <c r="O16" s="118">
        <v>52345.475394000001</v>
      </c>
      <c r="P16" s="118">
        <v>48786.467438000007</v>
      </c>
      <c r="Q16" s="118">
        <v>46052.160371999998</v>
      </c>
      <c r="R16" s="118">
        <v>46233.172284</v>
      </c>
      <c r="S16" s="118">
        <v>17509.227292</v>
      </c>
      <c r="T16" s="191">
        <v>13626.068228</v>
      </c>
      <c r="U16" s="118">
        <v>24556.459766</v>
      </c>
      <c r="V16" s="118">
        <v>31026.363002999999</v>
      </c>
      <c r="W16" s="118">
        <v>37007.326034000005</v>
      </c>
      <c r="X16" s="2">
        <v>44177.254520000002</v>
      </c>
      <c r="Y16" s="118">
        <v>52469.556831000002</v>
      </c>
      <c r="Z16" s="188">
        <v>58511.889794000002</v>
      </c>
      <c r="AA16" s="188">
        <v>91582.936078999992</v>
      </c>
      <c r="AB16" s="188">
        <v>67774.662587000013</v>
      </c>
      <c r="AC16" s="188">
        <v>59985.981754999993</v>
      </c>
      <c r="AD16" s="188">
        <v>57192.619527000003</v>
      </c>
      <c r="AE16" s="188">
        <v>57632.465267000007</v>
      </c>
      <c r="AF16" s="188">
        <v>66623.831265000001</v>
      </c>
      <c r="AG16" s="188">
        <v>60556.874871999993</v>
      </c>
      <c r="AH16" s="188">
        <v>68099.546008000005</v>
      </c>
      <c r="AI16" s="188">
        <v>57051.961561000004</v>
      </c>
    </row>
    <row r="17" spans="1:35" x14ac:dyDescent="0.3">
      <c r="A17" s="6" t="s">
        <v>48</v>
      </c>
      <c r="B17" s="81">
        <v>25436.513800000001</v>
      </c>
      <c r="C17" s="81">
        <v>51344.55756999999</v>
      </c>
      <c r="D17" s="81">
        <v>25969.808509999999</v>
      </c>
      <c r="E17" s="56">
        <v>24688.462600000003</v>
      </c>
      <c r="F17" s="118">
        <v>25488.69931</v>
      </c>
      <c r="G17" s="118">
        <v>23998.475780000001</v>
      </c>
      <c r="H17" s="118">
        <v>24773.009990000002</v>
      </c>
      <c r="I17" s="118">
        <v>27645.565890000002</v>
      </c>
      <c r="J17" s="118">
        <v>25267.147789999999</v>
      </c>
      <c r="K17" s="118">
        <v>25706.056310000004</v>
      </c>
      <c r="L17" s="118">
        <v>27141.666310000004</v>
      </c>
      <c r="M17" s="118">
        <v>22266.568609999998</v>
      </c>
      <c r="N17" s="118">
        <v>25020.402100000003</v>
      </c>
      <c r="O17" s="118">
        <v>26901.597740000001</v>
      </c>
      <c r="P17" s="118">
        <v>26275.996259999996</v>
      </c>
      <c r="Q17" s="118">
        <v>29640.32445</v>
      </c>
      <c r="R17" s="118">
        <v>26552.028849999999</v>
      </c>
      <c r="S17" s="118">
        <v>16621.425999999999</v>
      </c>
      <c r="T17" s="191">
        <v>32060.664780000003</v>
      </c>
      <c r="U17" s="118">
        <v>20841.130969999998</v>
      </c>
      <c r="V17" s="118">
        <v>23661.565240000004</v>
      </c>
      <c r="W17" s="118">
        <v>28678.928629999999</v>
      </c>
      <c r="X17" s="2">
        <v>27751.322809999998</v>
      </c>
      <c r="Y17" s="118">
        <v>34446.327170000004</v>
      </c>
      <c r="Z17" s="188">
        <v>35567.090779999999</v>
      </c>
      <c r="AA17" s="188">
        <v>41006.74811</v>
      </c>
      <c r="AB17" s="188">
        <v>31791.952579999997</v>
      </c>
      <c r="AC17" s="188">
        <v>42123.454680000003</v>
      </c>
      <c r="AD17" s="188">
        <v>36066.548219999997</v>
      </c>
      <c r="AE17" s="188">
        <v>37143.979400000004</v>
      </c>
      <c r="AF17" s="188">
        <v>42700.355879999996</v>
      </c>
      <c r="AG17" s="188">
        <v>36332.723159999994</v>
      </c>
      <c r="AH17" s="188">
        <v>59116.687389999999</v>
      </c>
      <c r="AI17" s="188">
        <v>30382.913550000001</v>
      </c>
    </row>
    <row r="18" spans="1:35" x14ac:dyDescent="0.3">
      <c r="A18" s="6" t="s">
        <v>49</v>
      </c>
      <c r="B18" s="81">
        <v>102290.01784999999</v>
      </c>
      <c r="C18" s="81">
        <v>108684.00213999998</v>
      </c>
      <c r="D18" s="81">
        <v>108872.37340000001</v>
      </c>
      <c r="E18" s="56">
        <v>107858.96045</v>
      </c>
      <c r="F18" s="118">
        <v>103430.02412999999</v>
      </c>
      <c r="G18" s="118">
        <v>113754.36402000001</v>
      </c>
      <c r="H18" s="118">
        <v>101664.62940000001</v>
      </c>
      <c r="I18" s="118">
        <v>104035.04292000001</v>
      </c>
      <c r="J18" s="118">
        <v>86906.79614000002</v>
      </c>
      <c r="K18" s="118">
        <v>118408.00507999999</v>
      </c>
      <c r="L18" s="118">
        <v>109277.63893</v>
      </c>
      <c r="M18" s="118">
        <v>114660.84100999999</v>
      </c>
      <c r="N18" s="118">
        <v>108106.07378000001</v>
      </c>
      <c r="O18" s="118">
        <v>114952.33421000002</v>
      </c>
      <c r="P18" s="118">
        <v>110618.92096999999</v>
      </c>
      <c r="Q18" s="118">
        <v>115122.70331999999</v>
      </c>
      <c r="R18" s="118">
        <v>108667.04762</v>
      </c>
      <c r="S18" s="118">
        <v>86694.235790000006</v>
      </c>
      <c r="T18" s="191">
        <v>93570.756720000005</v>
      </c>
      <c r="U18" s="118">
        <v>95599.827800000014</v>
      </c>
      <c r="V18" s="118">
        <v>112739.96643</v>
      </c>
      <c r="W18" s="118">
        <v>139779.00738999998</v>
      </c>
      <c r="X18" s="2">
        <v>151730.89293999999</v>
      </c>
      <c r="Y18" s="118">
        <v>161635.70061</v>
      </c>
      <c r="Z18" s="188">
        <v>153564.94464999999</v>
      </c>
      <c r="AA18" s="188">
        <v>184556.04902999999</v>
      </c>
      <c r="AB18" s="188">
        <v>168290.54604999998</v>
      </c>
      <c r="AC18" s="188">
        <v>179122.98524000001</v>
      </c>
      <c r="AD18" s="188">
        <v>162678.63763999997</v>
      </c>
      <c r="AE18" s="188">
        <v>169773.15127999999</v>
      </c>
      <c r="AF18" s="188">
        <v>167889.62331999998</v>
      </c>
      <c r="AG18" s="188">
        <v>159129.88668999998</v>
      </c>
      <c r="AH18" s="188">
        <v>163748.36790000001</v>
      </c>
      <c r="AI18" s="188">
        <v>123804.92253</v>
      </c>
    </row>
    <row r="19" spans="1:35" x14ac:dyDescent="0.3">
      <c r="A19" s="8" t="s">
        <v>50</v>
      </c>
      <c r="B19" s="81"/>
      <c r="C19" s="81"/>
      <c r="D19" s="81"/>
      <c r="E19" s="56"/>
      <c r="F19" s="118"/>
      <c r="G19" s="118"/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18">
        <v>0</v>
      </c>
      <c r="Q19" s="118">
        <v>0</v>
      </c>
      <c r="R19" s="118">
        <v>0</v>
      </c>
      <c r="S19" s="118">
        <v>0</v>
      </c>
      <c r="T19" s="191">
        <v>0</v>
      </c>
      <c r="U19" s="118">
        <v>0</v>
      </c>
      <c r="V19" s="118">
        <v>0</v>
      </c>
      <c r="W19" s="118">
        <v>0</v>
      </c>
      <c r="X19" s="2">
        <v>0</v>
      </c>
      <c r="Y19" s="118">
        <v>0</v>
      </c>
      <c r="Z19" s="188">
        <v>0</v>
      </c>
      <c r="AA19" s="188">
        <v>0</v>
      </c>
      <c r="AB19" s="188">
        <v>0</v>
      </c>
      <c r="AC19" s="188">
        <v>0</v>
      </c>
      <c r="AD19" s="188">
        <v>0</v>
      </c>
      <c r="AE19" s="188">
        <v>0</v>
      </c>
      <c r="AF19" s="188">
        <v>0</v>
      </c>
      <c r="AG19" s="188">
        <v>0</v>
      </c>
      <c r="AH19" s="188">
        <v>0</v>
      </c>
      <c r="AI19" s="188">
        <v>0</v>
      </c>
    </row>
    <row r="20" spans="1:35" x14ac:dyDescent="0.3">
      <c r="A20" s="6" t="s">
        <v>51</v>
      </c>
      <c r="B20" s="81">
        <v>16170.094120000002</v>
      </c>
      <c r="C20" s="81">
        <v>11755.1093</v>
      </c>
      <c r="D20" s="81">
        <v>17628.346120000002</v>
      </c>
      <c r="E20" s="56">
        <v>17330.33322</v>
      </c>
      <c r="F20" s="118">
        <v>12388.18864</v>
      </c>
      <c r="G20" s="118">
        <v>9893.6322500000006</v>
      </c>
      <c r="H20" s="118">
        <v>11226.695659999999</v>
      </c>
      <c r="I20" s="118">
        <v>11412.435119999998</v>
      </c>
      <c r="J20" s="118">
        <v>11333.34187</v>
      </c>
      <c r="K20" s="118">
        <v>12236.482300000001</v>
      </c>
      <c r="L20" s="118">
        <v>21577.155850000003</v>
      </c>
      <c r="M20" s="118">
        <v>14591.244709999999</v>
      </c>
      <c r="N20" s="118">
        <v>14811.959129999999</v>
      </c>
      <c r="O20" s="118">
        <v>15456.20522</v>
      </c>
      <c r="P20" s="118">
        <v>10426.415220000001</v>
      </c>
      <c r="Q20" s="118">
        <v>12299.13048</v>
      </c>
      <c r="R20" s="118">
        <v>19822.925060000001</v>
      </c>
      <c r="S20" s="118">
        <v>5748.5484699999997</v>
      </c>
      <c r="T20" s="191">
        <v>8889.9718000000012</v>
      </c>
      <c r="U20" s="118">
        <v>4875.6387400000003</v>
      </c>
      <c r="V20" s="118">
        <v>9399.3226400000003</v>
      </c>
      <c r="W20" s="118">
        <v>8921.1217099999994</v>
      </c>
      <c r="X20" s="2">
        <v>9592.3866600000001</v>
      </c>
      <c r="Y20" s="118">
        <v>15153.219810000001</v>
      </c>
      <c r="Z20" s="188">
        <v>12095.9519</v>
      </c>
      <c r="AA20" s="188">
        <v>21340.15338</v>
      </c>
      <c r="AB20" s="188">
        <v>18425.986860000001</v>
      </c>
      <c r="AC20" s="188">
        <v>15581.66826</v>
      </c>
      <c r="AD20" s="188">
        <v>26769.28803</v>
      </c>
      <c r="AE20" s="188">
        <v>18560.040739999997</v>
      </c>
      <c r="AF20" s="188">
        <v>17207.41057</v>
      </c>
      <c r="AG20" s="188">
        <v>21282.191129999999</v>
      </c>
      <c r="AH20" s="188">
        <v>27026.433799999995</v>
      </c>
      <c r="AI20" s="188">
        <v>14856.80083</v>
      </c>
    </row>
    <row r="21" spans="1:35" x14ac:dyDescent="0.3">
      <c r="A21" s="6" t="s">
        <v>52</v>
      </c>
      <c r="B21" s="81">
        <v>54266.989590000005</v>
      </c>
      <c r="C21" s="81">
        <v>53916.524409999998</v>
      </c>
      <c r="D21" s="81">
        <v>52081.653259999999</v>
      </c>
      <c r="E21" s="56">
        <v>50004.639980000007</v>
      </c>
      <c r="F21" s="118">
        <v>43654.516600000003</v>
      </c>
      <c r="G21" s="118">
        <v>49894.472750000001</v>
      </c>
      <c r="H21" s="118">
        <v>42073.444839999996</v>
      </c>
      <c r="I21" s="118">
        <v>48769.36249</v>
      </c>
      <c r="J21" s="118">
        <v>51538.942909999998</v>
      </c>
      <c r="K21" s="118">
        <v>48046.747109999997</v>
      </c>
      <c r="L21" s="118">
        <v>43900.869460000002</v>
      </c>
      <c r="M21" s="118">
        <v>46670.385089999996</v>
      </c>
      <c r="N21" s="118">
        <v>44713.988340000004</v>
      </c>
      <c r="O21" s="118">
        <v>40532.243480000005</v>
      </c>
      <c r="P21" s="118">
        <v>53297.915269999998</v>
      </c>
      <c r="Q21" s="118">
        <v>58784.335890000002</v>
      </c>
      <c r="R21" s="118">
        <v>55571.772709999997</v>
      </c>
      <c r="S21" s="118">
        <v>27715.370709999999</v>
      </c>
      <c r="T21" s="191">
        <v>36496.68924</v>
      </c>
      <c r="U21" s="118">
        <v>45753.505039999996</v>
      </c>
      <c r="V21" s="118">
        <v>48069.755429999997</v>
      </c>
      <c r="W21" s="118">
        <v>54870.993280000002</v>
      </c>
      <c r="X21" s="2">
        <v>72054.669569999998</v>
      </c>
      <c r="Y21" s="118">
        <v>61491.467969999998</v>
      </c>
      <c r="Z21" s="188">
        <v>69084.358420000004</v>
      </c>
      <c r="AA21" s="188">
        <v>71260.03661000001</v>
      </c>
      <c r="AB21" s="188">
        <v>70270.67009</v>
      </c>
      <c r="AC21" s="188">
        <v>76110.23262000001</v>
      </c>
      <c r="AD21" s="188">
        <v>60770.886650000008</v>
      </c>
      <c r="AE21" s="188">
        <v>67800.066890000002</v>
      </c>
      <c r="AF21" s="188">
        <v>84352.35351999999</v>
      </c>
      <c r="AG21" s="188">
        <v>76641.906099999993</v>
      </c>
      <c r="AH21" s="188">
        <v>113201.39801</v>
      </c>
      <c r="AI21" s="188">
        <v>61454.145109999998</v>
      </c>
    </row>
    <row r="22" spans="1:35" x14ac:dyDescent="0.3">
      <c r="A22" s="8" t="s">
        <v>53</v>
      </c>
      <c r="B22" s="81"/>
      <c r="C22" s="81"/>
      <c r="D22" s="81"/>
      <c r="E22" s="56"/>
      <c r="F22" s="118"/>
      <c r="G22" s="118"/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18">
        <v>0</v>
      </c>
      <c r="Q22" s="118">
        <v>0</v>
      </c>
      <c r="R22" s="118">
        <v>0</v>
      </c>
      <c r="S22" s="118">
        <v>0</v>
      </c>
      <c r="T22" s="191">
        <v>0</v>
      </c>
      <c r="U22" s="118">
        <v>0</v>
      </c>
      <c r="V22" s="118">
        <v>0</v>
      </c>
      <c r="W22" s="118">
        <v>0</v>
      </c>
      <c r="X22" s="2">
        <v>0</v>
      </c>
      <c r="Y22" s="118">
        <v>0</v>
      </c>
      <c r="Z22" s="188">
        <v>0</v>
      </c>
      <c r="AA22" s="188">
        <v>0</v>
      </c>
      <c r="AB22" s="188">
        <v>0</v>
      </c>
      <c r="AC22" s="188">
        <v>0</v>
      </c>
      <c r="AD22" s="188">
        <v>0</v>
      </c>
      <c r="AE22" s="188">
        <v>0</v>
      </c>
      <c r="AF22" s="188">
        <v>0</v>
      </c>
      <c r="AG22" s="188">
        <v>0</v>
      </c>
      <c r="AH22" s="188">
        <v>0</v>
      </c>
      <c r="AI22" s="188">
        <v>0</v>
      </c>
    </row>
    <row r="23" spans="1:35" x14ac:dyDescent="0.3">
      <c r="A23" s="6" t="s">
        <v>54</v>
      </c>
      <c r="B23" s="81">
        <v>9824.8205199999993</v>
      </c>
      <c r="C23" s="81">
        <v>10947.541219999999</v>
      </c>
      <c r="D23" s="81">
        <v>9545.7374600000003</v>
      </c>
      <c r="E23" s="56">
        <v>12002.406590000001</v>
      </c>
      <c r="F23" s="118">
        <v>8326.5434299999997</v>
      </c>
      <c r="G23" s="118">
        <v>7878.4918499999994</v>
      </c>
      <c r="H23" s="118">
        <v>7273.9440200000008</v>
      </c>
      <c r="I23" s="118">
        <v>7522.5441099999998</v>
      </c>
      <c r="J23" s="118">
        <v>7478.767710000001</v>
      </c>
      <c r="K23" s="118">
        <v>7969.1752400000005</v>
      </c>
      <c r="L23" s="118">
        <v>8207.3270099999991</v>
      </c>
      <c r="M23" s="118">
        <v>7893.2359900000001</v>
      </c>
      <c r="N23" s="118">
        <v>7828.4251899999999</v>
      </c>
      <c r="O23" s="118">
        <v>7055.9195999999993</v>
      </c>
      <c r="P23" s="118">
        <v>7021.6042600000001</v>
      </c>
      <c r="Q23" s="118">
        <v>8402.3496200000009</v>
      </c>
      <c r="R23" s="118">
        <v>7735.8393399999995</v>
      </c>
      <c r="S23" s="118">
        <v>2194.6508699999999</v>
      </c>
      <c r="T23" s="191">
        <v>3508.5398799999998</v>
      </c>
      <c r="U23" s="118">
        <v>6025.4373399999995</v>
      </c>
      <c r="V23" s="118">
        <v>4045.67569</v>
      </c>
      <c r="W23" s="118">
        <v>4526.4845400000004</v>
      </c>
      <c r="X23" s="2">
        <v>6496.15092</v>
      </c>
      <c r="Y23" s="118">
        <v>5974.7417999999998</v>
      </c>
      <c r="Z23" s="188">
        <v>6657.3636099999994</v>
      </c>
      <c r="AA23" s="188">
        <v>8798.1558700000005</v>
      </c>
      <c r="AB23" s="188">
        <v>11050.393789999998</v>
      </c>
      <c r="AC23" s="188">
        <v>10429.047700000001</v>
      </c>
      <c r="AD23" s="188">
        <v>10567.97136</v>
      </c>
      <c r="AE23" s="188">
        <v>9580.4564600000012</v>
      </c>
      <c r="AF23" s="188">
        <v>10154.198329999999</v>
      </c>
      <c r="AG23" s="188">
        <v>11081.51138</v>
      </c>
      <c r="AH23" s="188">
        <v>10091.05227</v>
      </c>
      <c r="AI23" s="188">
        <v>6821.6286700000001</v>
      </c>
    </row>
    <row r="24" spans="1:35" x14ac:dyDescent="0.3">
      <c r="A24" s="6" t="s">
        <v>55</v>
      </c>
      <c r="B24" s="81">
        <v>11239.453722999999</v>
      </c>
      <c r="C24" s="81">
        <v>20177.661001</v>
      </c>
      <c r="D24" s="81">
        <v>19936.003803</v>
      </c>
      <c r="E24" s="56">
        <v>18590.732340999999</v>
      </c>
      <c r="F24" s="118">
        <v>19669.357545999999</v>
      </c>
      <c r="G24" s="118">
        <v>20203.394004000002</v>
      </c>
      <c r="H24" s="118">
        <v>24900.106816999996</v>
      </c>
      <c r="I24" s="118">
        <v>18389.035623000003</v>
      </c>
      <c r="J24" s="118">
        <v>22973.956189999997</v>
      </c>
      <c r="K24" s="118">
        <v>29706.807104</v>
      </c>
      <c r="L24" s="118">
        <v>25160.347621000001</v>
      </c>
      <c r="M24" s="118">
        <v>25996.924653000002</v>
      </c>
      <c r="N24" s="118">
        <v>21918.018479999995</v>
      </c>
      <c r="O24" s="118">
        <v>27670.950052</v>
      </c>
      <c r="P24" s="118">
        <v>24243.701228000002</v>
      </c>
      <c r="Q24" s="118">
        <v>28317.035468999999</v>
      </c>
      <c r="R24" s="118">
        <v>22115.629153999998</v>
      </c>
      <c r="S24" s="118">
        <v>7458.2906709999997</v>
      </c>
      <c r="T24" s="191">
        <v>14811.199953000001</v>
      </c>
      <c r="U24" s="118">
        <v>14109.439331</v>
      </c>
      <c r="V24" s="118">
        <v>20707.264658</v>
      </c>
      <c r="W24" s="118">
        <v>15563.223386</v>
      </c>
      <c r="X24" s="2">
        <v>33211.586752999996</v>
      </c>
      <c r="Y24" s="118">
        <v>33512.942825999999</v>
      </c>
      <c r="Z24" s="188">
        <v>36186.588149999996</v>
      </c>
      <c r="AA24" s="188">
        <v>51527.786923</v>
      </c>
      <c r="AB24" s="188">
        <v>49406.268320000003</v>
      </c>
      <c r="AC24" s="188">
        <v>33257.449236</v>
      </c>
      <c r="AD24" s="188">
        <v>31562.627905000001</v>
      </c>
      <c r="AE24" s="188">
        <v>36115.189806000002</v>
      </c>
      <c r="AF24" s="188">
        <v>45706.611349999999</v>
      </c>
      <c r="AG24" s="188">
        <v>34215.750919999999</v>
      </c>
      <c r="AH24" s="188">
        <v>36064.002251000005</v>
      </c>
      <c r="AI24" s="188">
        <v>27280.738373999997</v>
      </c>
    </row>
    <row r="25" spans="1:35" x14ac:dyDescent="0.3">
      <c r="A25" s="6" t="s">
        <v>190</v>
      </c>
      <c r="B25" s="81">
        <v>16513.79855</v>
      </c>
      <c r="C25" s="81">
        <v>11653.76578</v>
      </c>
      <c r="D25" s="81">
        <v>9305.3192100000015</v>
      </c>
      <c r="E25" s="56">
        <v>7875.8503799999999</v>
      </c>
      <c r="F25" s="118">
        <v>7956.5045300000002</v>
      </c>
      <c r="G25" s="118">
        <v>12701.713829999999</v>
      </c>
      <c r="H25" s="118">
        <v>7363.4110299999993</v>
      </c>
      <c r="I25" s="118">
        <v>13091.556929999999</v>
      </c>
      <c r="J25" s="118">
        <v>12943.079470000001</v>
      </c>
      <c r="K25" s="118">
        <v>8477.8023599999997</v>
      </c>
      <c r="L25" s="118">
        <v>8005.4446500000004</v>
      </c>
      <c r="M25" s="118">
        <v>9381.7074600000014</v>
      </c>
      <c r="N25" s="118">
        <v>7545.8909899999999</v>
      </c>
      <c r="O25" s="118">
        <v>11051.50167</v>
      </c>
      <c r="P25" s="118">
        <v>6959.6736899999996</v>
      </c>
      <c r="Q25" s="118">
        <v>6311.8897399999996</v>
      </c>
      <c r="R25" s="118">
        <v>8712.3501500000002</v>
      </c>
      <c r="S25" s="118">
        <v>6975.39408</v>
      </c>
      <c r="T25" s="191">
        <v>8140.8924699999998</v>
      </c>
      <c r="U25" s="118">
        <v>6511.3947200000002</v>
      </c>
      <c r="V25" s="118">
        <v>7730.2525800000003</v>
      </c>
      <c r="W25" s="118">
        <v>9865.6642300000003</v>
      </c>
      <c r="X25" s="2">
        <v>8209.944230000001</v>
      </c>
      <c r="Y25" s="118">
        <v>9022.6209499999986</v>
      </c>
      <c r="Z25" s="188">
        <v>11517.684019999999</v>
      </c>
      <c r="AA25" s="188">
        <v>11842.097489999998</v>
      </c>
      <c r="AB25" s="188">
        <v>8788.3644699999986</v>
      </c>
      <c r="AC25" s="188">
        <v>15805.538769999999</v>
      </c>
      <c r="AD25" s="188">
        <v>12402.987880000001</v>
      </c>
      <c r="AE25" s="188">
        <v>10317.846210000002</v>
      </c>
      <c r="AF25" s="188">
        <v>8396.9703800000007</v>
      </c>
      <c r="AG25" s="188">
        <v>7917.8961400000007</v>
      </c>
      <c r="AH25" s="188">
        <v>8701.0827800000006</v>
      </c>
      <c r="AI25" s="188">
        <v>5675.1129199999996</v>
      </c>
    </row>
    <row r="26" spans="1:35" x14ac:dyDescent="0.3">
      <c r="A26" s="6" t="s">
        <v>56</v>
      </c>
      <c r="B26" s="81">
        <v>74446.349350000004</v>
      </c>
      <c r="C26" s="81">
        <v>65061.59491</v>
      </c>
      <c r="D26" s="81">
        <v>80830.987510000006</v>
      </c>
      <c r="E26" s="56">
        <v>85145.387439999991</v>
      </c>
      <c r="F26" s="118">
        <v>64031.266049999998</v>
      </c>
      <c r="G26" s="118">
        <v>70770.386339999997</v>
      </c>
      <c r="H26" s="118">
        <v>79877.629509999999</v>
      </c>
      <c r="I26" s="118">
        <v>92564.093250000005</v>
      </c>
      <c r="J26" s="118">
        <v>66045.249609999999</v>
      </c>
      <c r="K26" s="118">
        <v>79096.597330000004</v>
      </c>
      <c r="L26" s="118">
        <v>80737.568699999989</v>
      </c>
      <c r="M26" s="118">
        <v>98114.451319999993</v>
      </c>
      <c r="N26" s="118">
        <v>75609.30012</v>
      </c>
      <c r="O26" s="118">
        <v>69072.450629999992</v>
      </c>
      <c r="P26" s="118">
        <v>94560.12453999999</v>
      </c>
      <c r="Q26" s="118">
        <v>90633.674319999991</v>
      </c>
      <c r="R26" s="118">
        <v>77551.614099999992</v>
      </c>
      <c r="S26" s="118">
        <v>41200.294600000008</v>
      </c>
      <c r="T26" s="191">
        <v>45668.243569999999</v>
      </c>
      <c r="U26" s="118">
        <v>53327.470799999996</v>
      </c>
      <c r="V26" s="118">
        <v>60553.004890000004</v>
      </c>
      <c r="W26" s="118">
        <v>69364.672579999999</v>
      </c>
      <c r="X26" s="2">
        <v>78384.415670000002</v>
      </c>
      <c r="Y26" s="118">
        <v>93959.427949999998</v>
      </c>
      <c r="Z26" s="188">
        <v>109963.62665999999</v>
      </c>
      <c r="AA26" s="188">
        <v>75790.220729999986</v>
      </c>
      <c r="AB26" s="188">
        <v>91834.446219999998</v>
      </c>
      <c r="AC26" s="188">
        <v>155813.90672999999</v>
      </c>
      <c r="AD26" s="188">
        <v>88959.139169999995</v>
      </c>
      <c r="AE26" s="188">
        <v>79712.408299999996</v>
      </c>
      <c r="AF26" s="188">
        <v>97222.854569999996</v>
      </c>
      <c r="AG26" s="188">
        <v>103663.58925</v>
      </c>
      <c r="AH26" s="188">
        <v>75961.20259999999</v>
      </c>
      <c r="AI26" s="188">
        <v>63885.031010000006</v>
      </c>
    </row>
    <row r="27" spans="1:35" x14ac:dyDescent="0.3">
      <c r="A27" s="6" t="s">
        <v>57</v>
      </c>
      <c r="B27" s="81">
        <v>538.40826000000004</v>
      </c>
      <c r="C27" s="81">
        <v>972.00836000000004</v>
      </c>
      <c r="D27" s="81">
        <v>1124.1979199999998</v>
      </c>
      <c r="E27" s="56">
        <v>1283.9076800000003</v>
      </c>
      <c r="F27" s="118">
        <v>1068.7671300000002</v>
      </c>
      <c r="G27" s="118">
        <v>754.59008999999992</v>
      </c>
      <c r="H27" s="118">
        <v>752.54093999999998</v>
      </c>
      <c r="I27" s="118">
        <v>937.06302999999991</v>
      </c>
      <c r="J27" s="118">
        <v>639.39672999999993</v>
      </c>
      <c r="K27" s="118">
        <v>840.95888000000002</v>
      </c>
      <c r="L27" s="118">
        <v>1555.0156500000001</v>
      </c>
      <c r="M27" s="118">
        <v>1046.64617</v>
      </c>
      <c r="N27" s="118">
        <v>748.70776000000001</v>
      </c>
      <c r="O27" s="118">
        <v>717.95106999999996</v>
      </c>
      <c r="P27" s="118">
        <v>991.88953300000003</v>
      </c>
      <c r="Q27" s="118">
        <v>711.08252999999991</v>
      </c>
      <c r="R27" s="118">
        <v>285.20057000000003</v>
      </c>
      <c r="S27" s="118">
        <v>291.60160999999999</v>
      </c>
      <c r="T27" s="191">
        <v>564.10775999999998</v>
      </c>
      <c r="U27" s="118">
        <v>1024.56891</v>
      </c>
      <c r="V27" s="118">
        <v>832.9504300000001</v>
      </c>
      <c r="W27" s="118">
        <v>1104.6771199999998</v>
      </c>
      <c r="X27" s="2">
        <v>956.93368999999996</v>
      </c>
      <c r="Y27" s="118">
        <v>909.98524999999995</v>
      </c>
      <c r="Z27" s="188">
        <v>869.78716000000009</v>
      </c>
      <c r="AA27" s="188">
        <v>965.68848000000003</v>
      </c>
      <c r="AB27" s="188">
        <v>676.77837</v>
      </c>
      <c r="AC27" s="188">
        <v>1225.99135</v>
      </c>
      <c r="AD27" s="188">
        <v>721.40418999999997</v>
      </c>
      <c r="AE27" s="188">
        <v>624.29858000000013</v>
      </c>
      <c r="AF27" s="188">
        <v>1321.2010600000001</v>
      </c>
      <c r="AG27" s="188">
        <v>686.96755000000007</v>
      </c>
      <c r="AH27" s="188">
        <v>448.04570999999999</v>
      </c>
      <c r="AI27" s="188">
        <v>1279.57917</v>
      </c>
    </row>
    <row r="28" spans="1:35" x14ac:dyDescent="0.3">
      <c r="A28" s="6" t="s">
        <v>58</v>
      </c>
      <c r="B28" s="81">
        <v>1185.9043100000001</v>
      </c>
      <c r="C28" s="81">
        <v>1462.6660400000001</v>
      </c>
      <c r="D28" s="81">
        <v>1254.9150400000001</v>
      </c>
      <c r="E28" s="56">
        <v>649.89289999999994</v>
      </c>
      <c r="F28" s="118">
        <v>1136.5136</v>
      </c>
      <c r="G28" s="118">
        <v>475.72452000000004</v>
      </c>
      <c r="H28" s="118">
        <v>719.00702000000001</v>
      </c>
      <c r="I28" s="118">
        <v>673.96489999999994</v>
      </c>
      <c r="J28" s="118">
        <v>754.42828999999995</v>
      </c>
      <c r="K28" s="118">
        <v>686.52632000000006</v>
      </c>
      <c r="L28" s="118">
        <v>436.90769</v>
      </c>
      <c r="M28" s="118">
        <v>574.47712000000001</v>
      </c>
      <c r="N28" s="118">
        <v>377.08880000000005</v>
      </c>
      <c r="O28" s="118">
        <v>507.54090000000002</v>
      </c>
      <c r="P28" s="118">
        <v>340.78020000000004</v>
      </c>
      <c r="Q28" s="118">
        <v>342.11591999999996</v>
      </c>
      <c r="R28" s="118">
        <v>521.07424000000003</v>
      </c>
      <c r="S28" s="118">
        <v>154.84581</v>
      </c>
      <c r="T28" s="191">
        <v>524.19818999999995</v>
      </c>
      <c r="U28" s="118">
        <v>880.89662999999996</v>
      </c>
      <c r="V28" s="118">
        <v>665.81376999999998</v>
      </c>
      <c r="W28" s="118">
        <v>384.12154000000004</v>
      </c>
      <c r="X28" s="2">
        <v>627.50367000000006</v>
      </c>
      <c r="Y28" s="118">
        <v>796.48485000000005</v>
      </c>
      <c r="Z28" s="188">
        <v>780.98595</v>
      </c>
      <c r="AA28" s="188">
        <v>1018.51639</v>
      </c>
      <c r="AB28" s="188">
        <v>966.08462000000009</v>
      </c>
      <c r="AC28" s="188">
        <v>836.73530000000005</v>
      </c>
      <c r="AD28" s="188">
        <v>881.03422999999998</v>
      </c>
      <c r="AE28" s="188">
        <v>874.57285000000002</v>
      </c>
      <c r="AF28" s="188">
        <v>782.33560000000011</v>
      </c>
      <c r="AG28" s="188">
        <v>685.94497000000001</v>
      </c>
      <c r="AH28" s="188">
        <v>822.68200999999999</v>
      </c>
      <c r="AI28" s="188">
        <v>726.32911000000001</v>
      </c>
    </row>
    <row r="29" spans="1:35" x14ac:dyDescent="0.3">
      <c r="A29" s="8" t="s">
        <v>59</v>
      </c>
      <c r="B29" s="83">
        <v>444451.16621299996</v>
      </c>
      <c r="C29" s="83">
        <v>494876.69666900003</v>
      </c>
      <c r="D29" s="83">
        <v>482152.08714000002</v>
      </c>
      <c r="E29" s="85">
        <v>484052.13383199996</v>
      </c>
      <c r="F29" s="145">
        <v>431538.70151599991</v>
      </c>
      <c r="G29" s="145">
        <v>462696.53113900009</v>
      </c>
      <c r="H29" s="145">
        <v>447119.15993600007</v>
      </c>
      <c r="I29" s="145">
        <v>490414.56973599998</v>
      </c>
      <c r="J29" s="145">
        <v>429813.22931299999</v>
      </c>
      <c r="K29" s="145">
        <v>493316.81345700001</v>
      </c>
      <c r="L29" s="145">
        <v>480906.34596400009</v>
      </c>
      <c r="M29" s="145">
        <v>511443.64000500005</v>
      </c>
      <c r="N29" s="145">
        <v>455015.8258799999</v>
      </c>
      <c r="O29" s="145">
        <v>23548.659530000001</v>
      </c>
      <c r="P29" s="145">
        <v>28832.879199999999</v>
      </c>
      <c r="Q29" s="145">
        <v>24600.462839999997</v>
      </c>
      <c r="R29" s="145">
        <v>485336.22033799998</v>
      </c>
      <c r="S29" s="145">
        <v>308385.99760300003</v>
      </c>
      <c r="T29" s="192">
        <v>374802.32455100003</v>
      </c>
      <c r="U29" s="145">
        <v>405670.549237</v>
      </c>
      <c r="V29" s="145">
        <v>446461.6029409999</v>
      </c>
      <c r="W29" s="145">
        <v>503032.63889999996</v>
      </c>
      <c r="X29" s="194">
        <v>553959.20706299995</v>
      </c>
      <c r="Y29" s="145">
        <v>617722.69341699989</v>
      </c>
      <c r="Z29" s="198">
        <v>631974.97397399996</v>
      </c>
      <c r="AA29" s="198">
        <v>716376.15538200003</v>
      </c>
      <c r="AB29" s="198">
        <v>666453.09373700002</v>
      </c>
      <c r="AC29" s="198">
        <v>780184.87183100008</v>
      </c>
      <c r="AD29" s="198">
        <v>642040.38958199997</v>
      </c>
      <c r="AE29" s="198">
        <v>647648.06023299997</v>
      </c>
      <c r="AF29" s="198">
        <v>705748.97100499994</v>
      </c>
      <c r="AG29" s="198">
        <v>686276.47667200002</v>
      </c>
      <c r="AH29" s="198">
        <v>720442.86994900007</v>
      </c>
      <c r="AI29" s="198">
        <v>515057.61500500003</v>
      </c>
    </row>
    <row r="30" spans="1:35" x14ac:dyDescent="0.3">
      <c r="A30" s="8"/>
      <c r="B30" s="150"/>
      <c r="C30" s="150"/>
      <c r="D30" s="150"/>
      <c r="E30" s="79"/>
      <c r="F30" s="118"/>
      <c r="G30" s="118"/>
      <c r="H30" s="118"/>
      <c r="I30" s="118"/>
      <c r="J30" s="118"/>
      <c r="K30" s="118"/>
      <c r="L30" s="118"/>
      <c r="M30" s="118"/>
      <c r="N30" s="2"/>
      <c r="O30" s="6"/>
      <c r="P30" s="6"/>
      <c r="Q30" s="6"/>
      <c r="R30" s="6"/>
      <c r="S30" s="6"/>
      <c r="U30" s="6"/>
      <c r="V30" s="6"/>
      <c r="W30" s="6"/>
      <c r="X30" s="149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</row>
    <row r="31" spans="1:35" x14ac:dyDescent="0.3">
      <c r="A31" s="8" t="s">
        <v>84</v>
      </c>
      <c r="B31" s="152">
        <v>119561.805542</v>
      </c>
      <c r="C31" s="152">
        <v>151439.24897000002</v>
      </c>
      <c r="D31" s="152">
        <v>138995.751938</v>
      </c>
      <c r="E31" s="153">
        <v>82099.109290000008</v>
      </c>
      <c r="F31" s="152">
        <v>157341.468074</v>
      </c>
      <c r="G31" s="152">
        <v>178183.83522299997</v>
      </c>
      <c r="H31" s="152">
        <v>123455.88730500001</v>
      </c>
      <c r="I31" s="152">
        <v>96188.715129999997</v>
      </c>
      <c r="J31" s="152">
        <v>127192.54133000001</v>
      </c>
      <c r="K31" s="152">
        <v>142463.65276600001</v>
      </c>
      <c r="L31" s="152">
        <v>117310.82079</v>
      </c>
      <c r="M31" s="152">
        <v>94911.205703999993</v>
      </c>
      <c r="N31" s="152">
        <v>109924.308144</v>
      </c>
      <c r="O31" s="152">
        <v>131483.00445200002</v>
      </c>
      <c r="P31" s="152">
        <v>144723.25059600003</v>
      </c>
      <c r="Q31" s="152">
        <v>105671.891525</v>
      </c>
      <c r="R31" s="152">
        <v>81826.848775000006</v>
      </c>
      <c r="S31" s="152">
        <v>136765.85523099999</v>
      </c>
      <c r="T31" s="193">
        <v>121649.94933300001</v>
      </c>
      <c r="U31" s="152">
        <v>85313.673714999997</v>
      </c>
      <c r="V31" s="152">
        <v>113416.426832</v>
      </c>
      <c r="W31" s="152">
        <v>149428.95809999999</v>
      </c>
      <c r="X31" s="153">
        <v>148907.86290599999</v>
      </c>
      <c r="Y31" s="152">
        <v>115465.34656899999</v>
      </c>
      <c r="Z31" s="198">
        <v>117206.45240999998</v>
      </c>
      <c r="AA31" s="198">
        <v>202071.92497599998</v>
      </c>
      <c r="AB31" s="198">
        <v>159285.157236</v>
      </c>
      <c r="AC31" s="198">
        <v>110827.69222499999</v>
      </c>
      <c r="AD31" s="198">
        <v>103376.89180800001</v>
      </c>
      <c r="AE31" s="198">
        <v>157279.53141599998</v>
      </c>
      <c r="AF31" s="198">
        <v>152979.92373599997</v>
      </c>
      <c r="AG31" s="198">
        <v>94064.571589999992</v>
      </c>
      <c r="AH31" s="198">
        <v>104476.90296399999</v>
      </c>
      <c r="AI31" s="198">
        <v>117605.39279200001</v>
      </c>
    </row>
    <row r="32" spans="1:35" x14ac:dyDescent="0.3">
      <c r="A32" s="8"/>
      <c r="B32" s="6"/>
      <c r="C32" s="6"/>
      <c r="D32" s="6"/>
      <c r="E32" s="149"/>
      <c r="F32" s="145"/>
      <c r="G32" s="145"/>
      <c r="H32" s="145"/>
      <c r="I32" s="145"/>
      <c r="J32" s="145"/>
      <c r="K32" s="145"/>
      <c r="L32" s="145"/>
      <c r="M32" s="145"/>
      <c r="N32" s="145"/>
      <c r="O32" s="6"/>
      <c r="P32" s="6"/>
      <c r="Q32" s="6"/>
      <c r="R32" s="6"/>
      <c r="S32" s="6"/>
      <c r="U32" s="6"/>
      <c r="V32" s="6"/>
      <c r="W32" s="6"/>
      <c r="X32" s="149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</row>
    <row r="33" spans="1:35" x14ac:dyDescent="0.3">
      <c r="A33" s="9" t="s">
        <v>60</v>
      </c>
      <c r="B33" s="121">
        <v>-256302.00299099993</v>
      </c>
      <c r="C33" s="121">
        <v>-283352.849399</v>
      </c>
      <c r="D33" s="121">
        <v>-268574.81420199998</v>
      </c>
      <c r="E33" s="121">
        <v>-326024.72657200001</v>
      </c>
      <c r="F33" s="121">
        <v>-220026.24040199994</v>
      </c>
      <c r="G33" s="121">
        <v>-225701.41338600015</v>
      </c>
      <c r="H33" s="121">
        <v>-250771.03471100007</v>
      </c>
      <c r="I33" s="121">
        <v>-311574.44462599995</v>
      </c>
      <c r="J33" s="121">
        <v>-243078.19658299998</v>
      </c>
      <c r="K33" s="121">
        <v>-277381.81259099999</v>
      </c>
      <c r="L33" s="121">
        <v>-289747.19544400013</v>
      </c>
      <c r="M33" s="121">
        <v>-324570.37324100011</v>
      </c>
      <c r="N33" s="121">
        <v>-274108.86516599986</v>
      </c>
      <c r="O33" s="121">
        <v>172104.58757199999</v>
      </c>
      <c r="P33" s="121">
        <v>205414.14187600001</v>
      </c>
      <c r="Q33" s="121">
        <v>166261.68737499998</v>
      </c>
      <c r="R33" s="121">
        <v>-331392.87476299994</v>
      </c>
      <c r="S33" s="121">
        <v>-133595.30388200001</v>
      </c>
      <c r="T33" s="86">
        <v>-210716.87176800004</v>
      </c>
      <c r="U33" s="121">
        <v>-271902.45261199999</v>
      </c>
      <c r="V33" s="121">
        <v>-281052.30508899991</v>
      </c>
      <c r="W33" s="121">
        <v>-290496.45155999996</v>
      </c>
      <c r="X33" s="86">
        <v>-330068.06170699996</v>
      </c>
      <c r="Y33" s="121">
        <v>-412768.24547799991</v>
      </c>
      <c r="Z33" s="199">
        <v>-412579.892024</v>
      </c>
      <c r="AA33" s="199">
        <v>-447218.26122600009</v>
      </c>
      <c r="AB33" s="199">
        <v>-424914.218391</v>
      </c>
      <c r="AC33" s="199">
        <v>-520957.58537600015</v>
      </c>
      <c r="AD33" s="199">
        <v>-456246.37180399994</v>
      </c>
      <c r="AE33" s="199">
        <v>-419144.75176699995</v>
      </c>
      <c r="AF33" s="199">
        <v>-463214.62747900002</v>
      </c>
      <c r="AG33" s="199">
        <v>-494961.44396200008</v>
      </c>
      <c r="AH33" s="199">
        <v>-547108.1680350001</v>
      </c>
      <c r="AI33" s="199">
        <v>-339739.01836299995</v>
      </c>
    </row>
    <row r="34" spans="1:35" x14ac:dyDescent="0.3">
      <c r="A34" s="1" t="s">
        <v>85</v>
      </c>
    </row>
    <row r="35" spans="1:35" x14ac:dyDescent="0.3">
      <c r="A35" s="1" t="s">
        <v>86</v>
      </c>
    </row>
    <row r="36" spans="1:35" x14ac:dyDescent="0.3">
      <c r="A36" s="1" t="s">
        <v>187</v>
      </c>
    </row>
  </sheetData>
  <mergeCells count="38">
    <mergeCell ref="Z5:Z6"/>
    <mergeCell ref="AA5:AA6"/>
    <mergeCell ref="AB5:AB6"/>
    <mergeCell ref="AC5:AC6"/>
    <mergeCell ref="X5:X6"/>
    <mergeCell ref="Y5:Y6"/>
    <mergeCell ref="A5:A6"/>
    <mergeCell ref="B5:B6"/>
    <mergeCell ref="C5:C6"/>
    <mergeCell ref="D5:D6"/>
    <mergeCell ref="W5:W6"/>
    <mergeCell ref="E5:E6"/>
    <mergeCell ref="R5:R6"/>
    <mergeCell ref="S5:S6"/>
    <mergeCell ref="T5:T6"/>
    <mergeCell ref="U5:U6"/>
    <mergeCell ref="V5:V6"/>
    <mergeCell ref="AD5:AD6"/>
    <mergeCell ref="A1:J1"/>
    <mergeCell ref="A2:J2"/>
    <mergeCell ref="P5:P6"/>
    <mergeCell ref="Q5:Q6"/>
    <mergeCell ref="K5:K6"/>
    <mergeCell ref="L5:L6"/>
    <mergeCell ref="A4:Q4"/>
    <mergeCell ref="M5:M6"/>
    <mergeCell ref="N5:N6"/>
    <mergeCell ref="O5:O6"/>
    <mergeCell ref="F5:F6"/>
    <mergeCell ref="G5:G6"/>
    <mergeCell ref="H5:H6"/>
    <mergeCell ref="I5:I6"/>
    <mergeCell ref="J5:J6"/>
    <mergeCell ref="AE5:AE6"/>
    <mergeCell ref="AF5:AF6"/>
    <mergeCell ref="AG5:AG6"/>
    <mergeCell ref="AH5:AH6"/>
    <mergeCell ref="AI5:AI6"/>
  </mergeCells>
  <phoneticPr fontId="15" type="noConversion"/>
  <pageMargins left="0.70866141732283472" right="0.70866141732283472" top="0.74803149606299213" bottom="0.74803149606299213" header="0.31496062992125984" footer="0.31496062992125984"/>
  <pageSetup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9"/>
  <sheetViews>
    <sheetView workbookViewId="0">
      <selection sqref="A1:XFD1048576"/>
    </sheetView>
  </sheetViews>
  <sheetFormatPr defaultRowHeight="14.4" x14ac:dyDescent="0.3"/>
  <cols>
    <col min="1" max="1" width="22.88671875" bestFit="1" customWidth="1"/>
    <col min="2" max="2" width="15" bestFit="1" customWidth="1"/>
    <col min="3" max="3" width="10.6640625" bestFit="1" customWidth="1"/>
    <col min="4" max="4" width="12.88671875" bestFit="1" customWidth="1"/>
    <col min="5" max="5" width="10.6640625" bestFit="1" customWidth="1"/>
    <col min="6" max="6" width="12.109375" bestFit="1" customWidth="1"/>
    <col min="7" max="7" width="9" bestFit="1" customWidth="1"/>
    <col min="8" max="8" width="12.88671875" bestFit="1" customWidth="1"/>
    <col min="9" max="9" width="10.6640625" bestFit="1" customWidth="1"/>
    <col min="12" max="12" width="10.33203125" bestFit="1" customWidth="1"/>
  </cols>
  <sheetData>
    <row r="1" spans="1:11" x14ac:dyDescent="0.3">
      <c r="A1" s="213" t="s">
        <v>185</v>
      </c>
      <c r="B1" s="213"/>
      <c r="C1" s="213"/>
      <c r="D1" s="213"/>
      <c r="E1" s="213"/>
      <c r="F1" s="213"/>
      <c r="G1" s="213"/>
      <c r="H1" s="213"/>
      <c r="I1" s="213"/>
    </row>
    <row r="2" spans="1:11" x14ac:dyDescent="0.3">
      <c r="A2" s="213" t="s">
        <v>129</v>
      </c>
      <c r="B2" s="213"/>
      <c r="C2" s="213"/>
      <c r="D2" s="213"/>
      <c r="E2" s="213"/>
      <c r="F2" s="213"/>
      <c r="G2" s="213"/>
      <c r="H2" s="213"/>
      <c r="I2" s="213"/>
    </row>
    <row r="3" spans="1:11" x14ac:dyDescent="0.3">
      <c r="A3" s="213" t="s">
        <v>198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</row>
    <row r="4" spans="1:11" x14ac:dyDescent="0.3">
      <c r="A4" s="14"/>
      <c r="B4" s="31"/>
      <c r="C4" s="31"/>
      <c r="D4" s="14"/>
      <c r="E4" s="14"/>
      <c r="F4" s="14"/>
      <c r="G4" s="14"/>
      <c r="H4" s="14"/>
      <c r="I4" s="18" t="s">
        <v>173</v>
      </c>
    </row>
    <row r="5" spans="1:11" x14ac:dyDescent="0.3">
      <c r="A5" s="219" t="s">
        <v>29</v>
      </c>
      <c r="B5" s="215" t="s">
        <v>62</v>
      </c>
      <c r="C5" s="216"/>
      <c r="D5" s="219" t="s">
        <v>61</v>
      </c>
      <c r="E5" s="225"/>
      <c r="F5" s="225"/>
      <c r="G5" s="225"/>
      <c r="H5" s="225"/>
      <c r="I5" s="220"/>
    </row>
    <row r="6" spans="1:11" x14ac:dyDescent="0.3">
      <c r="A6" s="221"/>
      <c r="B6" s="223"/>
      <c r="C6" s="224"/>
      <c r="D6" s="219" t="s">
        <v>16</v>
      </c>
      <c r="E6" s="220"/>
      <c r="F6" s="219" t="s">
        <v>17</v>
      </c>
      <c r="G6" s="220"/>
      <c r="H6" s="219" t="s">
        <v>18</v>
      </c>
      <c r="I6" s="220"/>
    </row>
    <row r="7" spans="1:11" x14ac:dyDescent="0.3">
      <c r="A7" s="106"/>
      <c r="B7" s="129">
        <v>45413</v>
      </c>
      <c r="C7" s="130">
        <v>45047</v>
      </c>
      <c r="D7" s="129">
        <v>45413</v>
      </c>
      <c r="E7" s="130">
        <v>45047</v>
      </c>
      <c r="F7" s="129">
        <v>45413</v>
      </c>
      <c r="G7" s="130">
        <v>45047</v>
      </c>
      <c r="H7" s="129">
        <v>45413</v>
      </c>
      <c r="I7" s="130">
        <v>45047</v>
      </c>
    </row>
    <row r="8" spans="1:11" x14ac:dyDescent="0.3">
      <c r="A8" s="96" t="s">
        <v>19</v>
      </c>
      <c r="B8" s="127">
        <v>120251.518081</v>
      </c>
      <c r="C8" s="55">
        <v>105725.77553</v>
      </c>
      <c r="D8" s="100">
        <v>3321.6722100000002</v>
      </c>
      <c r="E8" s="55">
        <v>5937.47624</v>
      </c>
      <c r="F8" s="56">
        <v>4731.2532199999996</v>
      </c>
      <c r="G8" s="57">
        <v>1673.0298</v>
      </c>
      <c r="H8" s="56">
        <v>8052.9254299999993</v>
      </c>
      <c r="I8" s="55">
        <v>7610.5060400000002</v>
      </c>
    </row>
    <row r="9" spans="1:11" x14ac:dyDescent="0.3">
      <c r="A9" s="96" t="s">
        <v>20</v>
      </c>
      <c r="B9" s="127">
        <v>22678.85961</v>
      </c>
      <c r="C9" s="55">
        <v>25640.677070000002</v>
      </c>
      <c r="D9" s="100">
        <v>1532.01045</v>
      </c>
      <c r="E9" s="55">
        <v>1662.8421699999999</v>
      </c>
      <c r="F9" s="56">
        <v>321.18210999999997</v>
      </c>
      <c r="G9" s="57">
        <v>63.450379999999996</v>
      </c>
      <c r="H9" s="56">
        <v>1853.19256</v>
      </c>
      <c r="I9" s="55">
        <v>1726.2925499999999</v>
      </c>
    </row>
    <row r="10" spans="1:11" x14ac:dyDescent="0.3">
      <c r="A10" s="96" t="s">
        <v>21</v>
      </c>
      <c r="B10" s="127">
        <v>4096.07089</v>
      </c>
      <c r="C10" s="55">
        <v>1773.8723</v>
      </c>
      <c r="D10" s="100">
        <v>17944.03053</v>
      </c>
      <c r="E10" s="55">
        <v>5617.5119420000001</v>
      </c>
      <c r="F10" s="56">
        <v>91.097909999999999</v>
      </c>
      <c r="G10" s="57">
        <v>91.451880000000003</v>
      </c>
      <c r="H10" s="56">
        <v>18035.12844</v>
      </c>
      <c r="I10" s="55">
        <v>5708.9638219999997</v>
      </c>
    </row>
    <row r="11" spans="1:11" x14ac:dyDescent="0.3">
      <c r="A11" s="96" t="s">
        <v>22</v>
      </c>
      <c r="B11" s="127">
        <v>8745.7069800000008</v>
      </c>
      <c r="C11" s="55">
        <v>6901.1489599999995</v>
      </c>
      <c r="D11" s="100">
        <v>5195.5998749999999</v>
      </c>
      <c r="E11" s="55">
        <v>3476.9705279999998</v>
      </c>
      <c r="F11" s="56">
        <v>134.73286999999999</v>
      </c>
      <c r="G11" s="57">
        <v>3.0262500000000001</v>
      </c>
      <c r="H11" s="56">
        <v>5330.3327449999997</v>
      </c>
      <c r="I11" s="55">
        <v>3479.9967779999997</v>
      </c>
    </row>
    <row r="12" spans="1:11" x14ac:dyDescent="0.3">
      <c r="A12" s="96" t="s">
        <v>24</v>
      </c>
      <c r="B12" s="127">
        <v>2792.0385099999999</v>
      </c>
      <c r="C12" s="55">
        <v>2939.8189700000003</v>
      </c>
      <c r="D12" s="100">
        <v>0</v>
      </c>
      <c r="E12" s="55">
        <v>15.13125</v>
      </c>
      <c r="F12" s="56">
        <v>113.13408</v>
      </c>
      <c r="G12" s="57">
        <v>2.2192500000000002</v>
      </c>
      <c r="H12" s="56">
        <v>113.13408</v>
      </c>
      <c r="I12" s="55">
        <v>17.3505</v>
      </c>
    </row>
    <row r="13" spans="1:11" x14ac:dyDescent="0.3">
      <c r="A13" s="96" t="s">
        <v>25</v>
      </c>
      <c r="B13" s="127">
        <v>2873.0281400000003</v>
      </c>
      <c r="C13" s="55">
        <v>2477.4760200000001</v>
      </c>
      <c r="D13" s="100">
        <v>0</v>
      </c>
      <c r="E13" s="55">
        <v>238.72270999999998</v>
      </c>
      <c r="F13" s="56">
        <v>0</v>
      </c>
      <c r="G13" s="57">
        <v>0</v>
      </c>
      <c r="H13" s="56">
        <v>0</v>
      </c>
      <c r="I13" s="55">
        <v>238.72270999999998</v>
      </c>
    </row>
    <row r="14" spans="1:11" x14ac:dyDescent="0.3">
      <c r="A14" s="96" t="s">
        <v>23</v>
      </c>
      <c r="B14" s="127">
        <v>28109.15987</v>
      </c>
      <c r="C14" s="55">
        <v>27244.662359999998</v>
      </c>
      <c r="D14" s="100">
        <v>2013.1888899999999</v>
      </c>
      <c r="E14" s="55">
        <v>4575.6905769999994</v>
      </c>
      <c r="F14" s="56">
        <v>2344.0758799999999</v>
      </c>
      <c r="G14" s="57">
        <v>3149.0263</v>
      </c>
      <c r="H14" s="56">
        <v>4357.2647699999998</v>
      </c>
      <c r="I14" s="55">
        <v>7724.7168769999989</v>
      </c>
    </row>
    <row r="15" spans="1:11" x14ac:dyDescent="0.3">
      <c r="A15" s="96" t="s">
        <v>155</v>
      </c>
      <c r="B15" s="127">
        <v>6115.5645000000004</v>
      </c>
      <c r="C15" s="55">
        <v>8775.1999199999991</v>
      </c>
      <c r="D15" s="100">
        <v>9438.9240399999999</v>
      </c>
      <c r="E15" s="55">
        <v>8335.4473300000009</v>
      </c>
      <c r="F15" s="56">
        <v>63.111550000000001</v>
      </c>
      <c r="G15" s="57">
        <v>103.22175999999999</v>
      </c>
      <c r="H15" s="56">
        <v>9502.0355899999995</v>
      </c>
      <c r="I15" s="55">
        <v>8438.6690900000012</v>
      </c>
    </row>
    <row r="16" spans="1:11" x14ac:dyDescent="0.3">
      <c r="A16" s="96" t="s">
        <v>26</v>
      </c>
      <c r="B16" s="127">
        <v>1796.82052</v>
      </c>
      <c r="C16" s="55">
        <v>3281.8817599999998</v>
      </c>
      <c r="D16" s="100">
        <v>37.200000000000003</v>
      </c>
      <c r="E16" s="55">
        <v>127.11247999999999</v>
      </c>
      <c r="F16" s="56">
        <v>1.1436999999999999</v>
      </c>
      <c r="G16" s="57">
        <v>4.0350000000000001</v>
      </c>
      <c r="H16" s="56">
        <v>38.343700000000005</v>
      </c>
      <c r="I16" s="55">
        <v>131.14748</v>
      </c>
    </row>
    <row r="17" spans="1:9" x14ac:dyDescent="0.3">
      <c r="A17" s="96" t="s">
        <v>143</v>
      </c>
      <c r="B17" s="127">
        <v>12.675649999999999</v>
      </c>
      <c r="C17" s="55">
        <v>0</v>
      </c>
      <c r="D17" s="100">
        <v>38.778390000000002</v>
      </c>
      <c r="E17" s="55">
        <v>0</v>
      </c>
      <c r="F17" s="56">
        <v>0</v>
      </c>
      <c r="G17" s="57">
        <v>0</v>
      </c>
      <c r="H17" s="56">
        <v>38.778390000000002</v>
      </c>
      <c r="I17" s="55">
        <v>0</v>
      </c>
    </row>
    <row r="18" spans="1:9" x14ac:dyDescent="0.3">
      <c r="A18" s="96" t="s">
        <v>27</v>
      </c>
      <c r="B18" s="127">
        <v>30419.624789999998</v>
      </c>
      <c r="C18" s="55">
        <v>33921.635799999996</v>
      </c>
      <c r="D18" s="100">
        <v>28.7</v>
      </c>
      <c r="E18" s="55">
        <v>0</v>
      </c>
      <c r="F18" s="56">
        <v>161.59691000000001</v>
      </c>
      <c r="G18" s="57">
        <v>83.750450000000001</v>
      </c>
      <c r="H18" s="56">
        <v>190.29691</v>
      </c>
      <c r="I18" s="55">
        <v>83.750450000000001</v>
      </c>
    </row>
    <row r="19" spans="1:9" x14ac:dyDescent="0.3">
      <c r="A19" s="96" t="s">
        <v>28</v>
      </c>
      <c r="B19" s="127">
        <v>23351.140079999997</v>
      </c>
      <c r="C19" s="55">
        <v>21621.945050000002</v>
      </c>
      <c r="D19" s="100">
        <v>1348.2641599999999</v>
      </c>
      <c r="E19" s="55">
        <v>519.72567000000004</v>
      </c>
      <c r="F19" s="56">
        <v>257.15804000000003</v>
      </c>
      <c r="G19" s="57">
        <v>730.12353000000007</v>
      </c>
      <c r="H19" s="56">
        <v>1605.4222</v>
      </c>
      <c r="I19" s="55">
        <v>1249.8492000000001</v>
      </c>
    </row>
    <row r="20" spans="1:9" x14ac:dyDescent="0.3">
      <c r="A20" s="107" t="s">
        <v>13</v>
      </c>
      <c r="B20" s="101">
        <v>251242.20762100001</v>
      </c>
      <c r="C20" s="126">
        <v>240304.09373999992</v>
      </c>
      <c r="D20" s="128">
        <v>40898.368544999998</v>
      </c>
      <c r="E20" s="128">
        <v>30506.630896999999</v>
      </c>
      <c r="F20" s="101">
        <v>8218.4862699999976</v>
      </c>
      <c r="G20" s="101">
        <v>5903.3345999999992</v>
      </c>
      <c r="H20" s="101">
        <v>49116.854814999999</v>
      </c>
      <c r="I20" s="101">
        <v>36409.965496999997</v>
      </c>
    </row>
    <row r="21" spans="1:9" x14ac:dyDescent="0.3">
      <c r="A21" s="1" t="s">
        <v>85</v>
      </c>
      <c r="B21" s="1"/>
      <c r="C21" s="22"/>
      <c r="D21" s="22"/>
      <c r="E21" s="23"/>
      <c r="F21" s="23"/>
      <c r="G21" s="23"/>
      <c r="H21" s="23"/>
      <c r="I21" s="23"/>
    </row>
    <row r="22" spans="1:9" x14ac:dyDescent="0.3">
      <c r="A22" s="1" t="s">
        <v>86</v>
      </c>
      <c r="B22" s="1"/>
      <c r="C22" s="24"/>
      <c r="D22" s="24"/>
      <c r="E22" s="24"/>
      <c r="F22" s="24"/>
      <c r="G22" s="24"/>
      <c r="H22" s="24"/>
      <c r="I22" s="24"/>
    </row>
    <row r="23" spans="1:9" x14ac:dyDescent="0.3">
      <c r="B23" t="b">
        <v>1</v>
      </c>
      <c r="C23" t="b">
        <v>1</v>
      </c>
      <c r="D23" t="b">
        <v>1</v>
      </c>
      <c r="E23" t="b">
        <v>0</v>
      </c>
      <c r="F23" s="211">
        <v>0</v>
      </c>
      <c r="G23" t="b">
        <v>1</v>
      </c>
      <c r="H23" s="211">
        <v>0</v>
      </c>
      <c r="I23" s="211">
        <v>-3.0000082915648818E-6</v>
      </c>
    </row>
    <row r="24" spans="1:9" x14ac:dyDescent="0.3">
      <c r="C24" s="4"/>
      <c r="D24" s="4"/>
      <c r="E24" s="4"/>
      <c r="F24" s="4"/>
      <c r="G24" s="4"/>
      <c r="H24" s="4"/>
      <c r="I24" s="4"/>
    </row>
    <row r="25" spans="1:9" x14ac:dyDescent="0.3">
      <c r="C25" s="4"/>
      <c r="D25" s="4"/>
      <c r="E25" s="4"/>
      <c r="F25" s="4"/>
      <c r="G25" s="4"/>
      <c r="H25" s="4"/>
      <c r="I25" s="4"/>
    </row>
    <row r="26" spans="1:9" x14ac:dyDescent="0.3">
      <c r="C26" s="4"/>
      <c r="D26" s="4"/>
      <c r="E26" s="4"/>
      <c r="F26" s="4"/>
      <c r="G26" s="4"/>
      <c r="H26" s="4"/>
      <c r="I26" s="4"/>
    </row>
    <row r="29" spans="1:9" x14ac:dyDescent="0.3">
      <c r="A29" s="25"/>
      <c r="B29" s="25"/>
    </row>
  </sheetData>
  <mergeCells count="9">
    <mergeCell ref="A1:I1"/>
    <mergeCell ref="A2:I2"/>
    <mergeCell ref="A5:A6"/>
    <mergeCell ref="B5:C6"/>
    <mergeCell ref="D5:I5"/>
    <mergeCell ref="D6:E6"/>
    <mergeCell ref="F6:G6"/>
    <mergeCell ref="H6:I6"/>
    <mergeCell ref="A3:K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7"/>
  <sheetViews>
    <sheetView workbookViewId="0">
      <selection sqref="A1:XFD1048576"/>
    </sheetView>
  </sheetViews>
  <sheetFormatPr defaultRowHeight="14.4" x14ac:dyDescent="0.3"/>
  <cols>
    <col min="1" max="1" width="22.44140625" bestFit="1" customWidth="1"/>
    <col min="2" max="2" width="11.88671875" bestFit="1" customWidth="1"/>
    <col min="3" max="3" width="10.5546875" bestFit="1" customWidth="1"/>
    <col min="4" max="4" width="12.109375" bestFit="1" customWidth="1"/>
    <col min="5" max="6" width="9.5546875" bestFit="1" customWidth="1"/>
    <col min="7" max="7" width="8.5546875" bestFit="1" customWidth="1"/>
    <col min="8" max="8" width="12.109375" bestFit="1" customWidth="1"/>
    <col min="9" max="9" width="9.5546875" bestFit="1" customWidth="1"/>
    <col min="10" max="10" width="12.88671875" bestFit="1" customWidth="1"/>
    <col min="11" max="11" width="9.33203125" bestFit="1" customWidth="1"/>
  </cols>
  <sheetData>
    <row r="1" spans="1:11" x14ac:dyDescent="0.3">
      <c r="A1" s="213" t="s">
        <v>128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x14ac:dyDescent="0.3">
      <c r="A2" s="213" t="s">
        <v>157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x14ac:dyDescent="0.3">
      <c r="A3" s="213" t="s">
        <v>198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</row>
    <row r="4" spans="1:11" x14ac:dyDescent="0.3">
      <c r="A4" s="14"/>
      <c r="B4" s="14"/>
      <c r="C4" s="14"/>
      <c r="D4" s="14"/>
      <c r="E4" s="14"/>
      <c r="F4" s="14"/>
      <c r="G4" s="14"/>
      <c r="H4" s="14"/>
      <c r="I4" s="14"/>
      <c r="J4" s="31"/>
      <c r="K4" s="18" t="s">
        <v>173</v>
      </c>
    </row>
    <row r="5" spans="1:11" x14ac:dyDescent="0.3">
      <c r="A5" s="214" t="s">
        <v>14</v>
      </c>
      <c r="B5" s="215" t="s">
        <v>62</v>
      </c>
      <c r="C5" s="216"/>
      <c r="D5" s="222" t="s">
        <v>61</v>
      </c>
      <c r="E5" s="222"/>
      <c r="F5" s="222"/>
      <c r="G5" s="222"/>
      <c r="H5" s="222"/>
      <c r="I5" s="222"/>
      <c r="J5" s="215" t="s">
        <v>63</v>
      </c>
      <c r="K5" s="216"/>
    </row>
    <row r="6" spans="1:11" x14ac:dyDescent="0.3">
      <c r="A6" s="214"/>
      <c r="B6" s="217"/>
      <c r="C6" s="218"/>
      <c r="D6" s="222" t="s">
        <v>16</v>
      </c>
      <c r="E6" s="226"/>
      <c r="F6" s="221" t="s">
        <v>17</v>
      </c>
      <c r="G6" s="226"/>
      <c r="H6" s="221" t="s">
        <v>18</v>
      </c>
      <c r="I6" s="222"/>
      <c r="J6" s="217"/>
      <c r="K6" s="218"/>
    </row>
    <row r="7" spans="1:11" x14ac:dyDescent="0.3">
      <c r="A7" s="103"/>
      <c r="B7" s="129">
        <v>45413</v>
      </c>
      <c r="C7" s="130">
        <v>45047</v>
      </c>
      <c r="D7" s="129">
        <v>45413</v>
      </c>
      <c r="E7" s="130">
        <v>45047</v>
      </c>
      <c r="F7" s="129">
        <v>45413</v>
      </c>
      <c r="G7" s="130">
        <v>45047</v>
      </c>
      <c r="H7" s="129">
        <v>45413</v>
      </c>
      <c r="I7" s="130">
        <v>45047</v>
      </c>
      <c r="J7" s="129">
        <v>45413</v>
      </c>
      <c r="K7" s="130">
        <v>45047</v>
      </c>
    </row>
    <row r="8" spans="1:11" x14ac:dyDescent="0.3">
      <c r="A8" s="96" t="s">
        <v>0</v>
      </c>
      <c r="B8" s="125">
        <v>1387.5557200000001</v>
      </c>
      <c r="C8" s="133">
        <v>738.87409000000002</v>
      </c>
      <c r="D8" s="132">
        <v>7937.8255300000001</v>
      </c>
      <c r="E8" s="55">
        <v>7096.5162199999995</v>
      </c>
      <c r="F8" s="125">
        <v>0</v>
      </c>
      <c r="G8" s="55">
        <v>0</v>
      </c>
      <c r="H8" s="57">
        <v>7937.8255300000001</v>
      </c>
      <c r="I8" s="57">
        <v>7096.5162199999995</v>
      </c>
      <c r="J8" s="97">
        <v>6550.2698099999998</v>
      </c>
      <c r="K8" s="98">
        <v>6357.6421299999993</v>
      </c>
    </row>
    <row r="9" spans="1:11" x14ac:dyDescent="0.3">
      <c r="A9" s="96" t="s">
        <v>1</v>
      </c>
      <c r="B9" s="125">
        <v>2642.74413</v>
      </c>
      <c r="C9" s="133">
        <v>3172.3803700000003</v>
      </c>
      <c r="D9" s="132">
        <v>282.89116999999999</v>
      </c>
      <c r="E9" s="55">
        <v>392.66828999999996</v>
      </c>
      <c r="F9" s="125">
        <v>0.15646000000000002</v>
      </c>
      <c r="G9" s="55">
        <v>0</v>
      </c>
      <c r="H9" s="57">
        <v>283.04762999999997</v>
      </c>
      <c r="I9" s="57">
        <v>392.66828999999996</v>
      </c>
      <c r="J9" s="97">
        <v>-2359.6965</v>
      </c>
      <c r="K9" s="98">
        <v>-2779.7120800000002</v>
      </c>
    </row>
    <row r="10" spans="1:11" x14ac:dyDescent="0.3">
      <c r="A10" s="96" t="s">
        <v>2</v>
      </c>
      <c r="B10" s="125">
        <v>0</v>
      </c>
      <c r="C10" s="133">
        <v>0</v>
      </c>
      <c r="D10" s="132">
        <v>0</v>
      </c>
      <c r="E10" s="55">
        <v>69.710880000000003</v>
      </c>
      <c r="F10" s="125">
        <v>0</v>
      </c>
      <c r="G10" s="55">
        <v>0</v>
      </c>
      <c r="H10" s="57">
        <v>0</v>
      </c>
      <c r="I10" s="57">
        <v>69.710880000000003</v>
      </c>
      <c r="J10" s="97">
        <v>0</v>
      </c>
      <c r="K10" s="98">
        <v>69.710880000000003</v>
      </c>
    </row>
    <row r="11" spans="1:11" x14ac:dyDescent="0.3">
      <c r="A11" s="96" t="s">
        <v>3</v>
      </c>
      <c r="B11" s="125">
        <v>0</v>
      </c>
      <c r="C11" s="133">
        <v>0</v>
      </c>
      <c r="D11" s="132">
        <v>0</v>
      </c>
      <c r="E11" s="55">
        <v>0</v>
      </c>
      <c r="F11" s="125">
        <v>0</v>
      </c>
      <c r="G11" s="55">
        <v>0</v>
      </c>
      <c r="H11" s="57">
        <v>0</v>
      </c>
      <c r="I11" s="57">
        <v>0</v>
      </c>
      <c r="J11" s="97">
        <v>0</v>
      </c>
      <c r="K11" s="98">
        <v>0</v>
      </c>
    </row>
    <row r="12" spans="1:11" x14ac:dyDescent="0.3">
      <c r="A12" s="96" t="s">
        <v>4</v>
      </c>
      <c r="B12" s="125">
        <v>0</v>
      </c>
      <c r="C12" s="133">
        <v>0</v>
      </c>
      <c r="D12" s="132">
        <v>358.30243999999999</v>
      </c>
      <c r="E12" s="55">
        <v>287.03929999999997</v>
      </c>
      <c r="F12" s="125">
        <v>0</v>
      </c>
      <c r="G12" s="55">
        <v>0</v>
      </c>
      <c r="H12" s="57">
        <v>358.30243999999999</v>
      </c>
      <c r="I12" s="57">
        <v>287.03929999999997</v>
      </c>
      <c r="J12" s="97">
        <v>358.30243999999999</v>
      </c>
      <c r="K12" s="98">
        <v>287.03929999999997</v>
      </c>
    </row>
    <row r="13" spans="1:11" x14ac:dyDescent="0.3">
      <c r="A13" s="96" t="s">
        <v>5</v>
      </c>
      <c r="B13" s="125">
        <v>610.34731999999997</v>
      </c>
      <c r="C13" s="133">
        <v>3209.18867</v>
      </c>
      <c r="D13" s="132">
        <v>263.24230999999997</v>
      </c>
      <c r="E13" s="55">
        <v>37.886800000000001</v>
      </c>
      <c r="F13" s="125">
        <v>0</v>
      </c>
      <c r="G13" s="55">
        <v>0</v>
      </c>
      <c r="H13" s="57">
        <v>263.24230999999997</v>
      </c>
      <c r="I13" s="57">
        <v>37.886800000000001</v>
      </c>
      <c r="J13" s="97">
        <v>-347.10500999999999</v>
      </c>
      <c r="K13" s="98">
        <v>-3171.3018699999998</v>
      </c>
    </row>
    <row r="14" spans="1:11" x14ac:dyDescent="0.3">
      <c r="A14" s="96" t="s">
        <v>6</v>
      </c>
      <c r="B14" s="125">
        <v>657.53382999999997</v>
      </c>
      <c r="C14" s="133">
        <v>976.72861999999998</v>
      </c>
      <c r="D14" s="132">
        <v>596.66259000000002</v>
      </c>
      <c r="E14" s="55">
        <v>451.62584000000004</v>
      </c>
      <c r="F14" s="125">
        <v>57.911339999999996</v>
      </c>
      <c r="G14" s="55">
        <v>103.22175999999999</v>
      </c>
      <c r="H14" s="57">
        <v>654.57393000000002</v>
      </c>
      <c r="I14" s="57">
        <v>554.84760000000006</v>
      </c>
      <c r="J14" s="97">
        <v>-2.9598999999999478</v>
      </c>
      <c r="K14" s="98">
        <v>-421.88101999999992</v>
      </c>
    </row>
    <row r="15" spans="1:11" x14ac:dyDescent="0.3">
      <c r="A15" s="96" t="s">
        <v>7</v>
      </c>
      <c r="B15" s="125">
        <v>558.24146999999994</v>
      </c>
      <c r="C15" s="133">
        <v>263.72848999999997</v>
      </c>
      <c r="D15" s="132">
        <v>0</v>
      </c>
      <c r="E15" s="55">
        <v>0</v>
      </c>
      <c r="F15" s="125">
        <v>0</v>
      </c>
      <c r="G15" s="55">
        <v>0</v>
      </c>
      <c r="H15" s="57">
        <v>0</v>
      </c>
      <c r="I15" s="57">
        <v>0</v>
      </c>
      <c r="J15" s="97">
        <v>-558.24146999999994</v>
      </c>
      <c r="K15" s="98">
        <v>-263.72848999999997</v>
      </c>
    </row>
    <row r="16" spans="1:11" x14ac:dyDescent="0.3">
      <c r="A16" s="96" t="s">
        <v>8</v>
      </c>
      <c r="B16" s="125">
        <v>214.81642000000002</v>
      </c>
      <c r="C16" s="133">
        <v>414.29967999999997</v>
      </c>
      <c r="D16" s="132">
        <v>0</v>
      </c>
      <c r="E16" s="55">
        <v>0</v>
      </c>
      <c r="F16" s="125">
        <v>0</v>
      </c>
      <c r="G16" s="55">
        <v>0</v>
      </c>
      <c r="H16" s="57">
        <v>0</v>
      </c>
      <c r="I16" s="57">
        <v>0</v>
      </c>
      <c r="J16" s="97">
        <v>-214.81642000000002</v>
      </c>
      <c r="K16" s="98">
        <v>-414.29967999999997</v>
      </c>
    </row>
    <row r="17" spans="1:11" x14ac:dyDescent="0.3">
      <c r="A17" s="96" t="s">
        <v>9</v>
      </c>
      <c r="B17" s="125">
        <v>0</v>
      </c>
      <c r="C17" s="133">
        <v>0</v>
      </c>
      <c r="D17" s="132">
        <v>0</v>
      </c>
      <c r="E17" s="55">
        <v>0</v>
      </c>
      <c r="F17" s="125">
        <v>0</v>
      </c>
      <c r="G17" s="55">
        <v>0</v>
      </c>
      <c r="H17" s="57">
        <v>0</v>
      </c>
      <c r="I17" s="57">
        <v>0</v>
      </c>
      <c r="J17" s="97">
        <v>0</v>
      </c>
      <c r="K17" s="98">
        <v>0</v>
      </c>
    </row>
    <row r="18" spans="1:11" x14ac:dyDescent="0.3">
      <c r="A18" s="96" t="s">
        <v>11</v>
      </c>
      <c r="B18" s="125">
        <v>0</v>
      </c>
      <c r="C18" s="133">
        <v>0</v>
      </c>
      <c r="D18" s="132">
        <v>0</v>
      </c>
      <c r="E18" s="55">
        <v>0</v>
      </c>
      <c r="F18" s="125">
        <v>0</v>
      </c>
      <c r="G18" s="55">
        <v>0</v>
      </c>
      <c r="H18" s="57">
        <v>0</v>
      </c>
      <c r="I18" s="57">
        <v>0</v>
      </c>
      <c r="J18" s="97" t="s">
        <v>188</v>
      </c>
      <c r="K18" s="98" t="s">
        <v>188</v>
      </c>
    </row>
    <row r="19" spans="1:11" x14ac:dyDescent="0.3">
      <c r="A19" s="96" t="s">
        <v>10</v>
      </c>
      <c r="B19" s="125">
        <v>0</v>
      </c>
      <c r="C19" s="133">
        <v>0</v>
      </c>
      <c r="D19" s="132">
        <v>0</v>
      </c>
      <c r="E19" s="55">
        <v>0</v>
      </c>
      <c r="F19" s="125">
        <v>0</v>
      </c>
      <c r="G19" s="55">
        <v>0</v>
      </c>
      <c r="H19" s="57">
        <v>0</v>
      </c>
      <c r="I19" s="57">
        <v>0</v>
      </c>
      <c r="J19" s="97">
        <v>0</v>
      </c>
      <c r="K19" s="98">
        <v>0</v>
      </c>
    </row>
    <row r="20" spans="1:11" x14ac:dyDescent="0.3">
      <c r="A20" s="96" t="s">
        <v>12</v>
      </c>
      <c r="B20" s="125">
        <v>44.325609999999998</v>
      </c>
      <c r="C20" s="133">
        <v>0</v>
      </c>
      <c r="D20" s="132">
        <v>0</v>
      </c>
      <c r="E20" s="55">
        <v>0</v>
      </c>
      <c r="F20" s="125">
        <v>5.0437500000000002</v>
      </c>
      <c r="G20" s="55">
        <v>0</v>
      </c>
      <c r="H20" s="57">
        <v>5.0437500000000002</v>
      </c>
      <c r="I20" s="57">
        <v>0</v>
      </c>
      <c r="J20" s="140">
        <v>-39.281859999999995</v>
      </c>
      <c r="K20" s="141">
        <v>0</v>
      </c>
    </row>
    <row r="21" spans="1:11" x14ac:dyDescent="0.3">
      <c r="A21" s="102" t="s">
        <v>13</v>
      </c>
      <c r="B21" s="126">
        <v>6115.5645000000004</v>
      </c>
      <c r="C21" s="99">
        <v>8775.1999199999991</v>
      </c>
      <c r="D21" s="99">
        <v>9438.9240399999999</v>
      </c>
      <c r="E21" s="99">
        <v>8335.4473299999991</v>
      </c>
      <c r="F21" s="99">
        <v>63.111550000000001</v>
      </c>
      <c r="G21" s="99">
        <v>103.22175999999999</v>
      </c>
      <c r="H21" s="99">
        <v>9502.0355899999995</v>
      </c>
      <c r="I21" s="99">
        <v>8438.6690899999994</v>
      </c>
      <c r="J21" s="139">
        <v>3386.47109</v>
      </c>
      <c r="K21" s="104">
        <v>-336.53083000000061</v>
      </c>
    </row>
    <row r="22" spans="1:11" x14ac:dyDescent="0.3">
      <c r="A22" s="1" t="s">
        <v>85</v>
      </c>
      <c r="B22" s="1"/>
    </row>
    <row r="23" spans="1:11" x14ac:dyDescent="0.3">
      <c r="A23" s="1" t="s">
        <v>86</v>
      </c>
      <c r="B23" s="1"/>
    </row>
    <row r="24" spans="1:11" x14ac:dyDescent="0.3">
      <c r="A24" s="1" t="s">
        <v>87</v>
      </c>
      <c r="B24" s="1"/>
    </row>
    <row r="25" spans="1:11" x14ac:dyDescent="0.3">
      <c r="B25" t="b">
        <v>1</v>
      </c>
      <c r="C25" t="b">
        <v>1</v>
      </c>
      <c r="D25" t="b">
        <v>1</v>
      </c>
      <c r="E25" t="b">
        <v>1</v>
      </c>
      <c r="F25" t="b">
        <v>1</v>
      </c>
      <c r="G25" t="b">
        <v>1</v>
      </c>
      <c r="H25" t="b">
        <v>1</v>
      </c>
      <c r="I25" t="b">
        <v>1</v>
      </c>
    </row>
    <row r="26" spans="1:11" x14ac:dyDescent="0.3">
      <c r="C26" s="69"/>
      <c r="D26" s="69"/>
      <c r="E26" s="69"/>
      <c r="F26" s="69"/>
      <c r="G26" s="69"/>
      <c r="H26" s="69"/>
      <c r="I26" s="69"/>
      <c r="J26" s="69"/>
    </row>
    <row r="27" spans="1:11" x14ac:dyDescent="0.3">
      <c r="C27" s="4"/>
      <c r="D27" s="4"/>
      <c r="E27" s="4"/>
      <c r="F27" s="4"/>
      <c r="G27" s="4"/>
      <c r="H27" s="4"/>
      <c r="I27" s="4"/>
      <c r="J27" s="4"/>
      <c r="K27" s="4"/>
    </row>
  </sheetData>
  <mergeCells count="10">
    <mergeCell ref="A1:K1"/>
    <mergeCell ref="A2:K2"/>
    <mergeCell ref="A3:K3"/>
    <mergeCell ref="A5:A6"/>
    <mergeCell ref="D6:E6"/>
    <mergeCell ref="H6:I6"/>
    <mergeCell ref="B5:C6"/>
    <mergeCell ref="D5:I5"/>
    <mergeCell ref="J5:K6"/>
    <mergeCell ref="F6:G6"/>
  </mergeCells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8"/>
  <sheetViews>
    <sheetView workbookViewId="0">
      <selection sqref="A1:XFD1048576"/>
    </sheetView>
  </sheetViews>
  <sheetFormatPr defaultRowHeight="14.4" x14ac:dyDescent="0.3"/>
  <cols>
    <col min="1" max="1" width="23.5546875" bestFit="1" customWidth="1"/>
    <col min="2" max="2" width="12.88671875" customWidth="1"/>
    <col min="3" max="3" width="12.44140625" customWidth="1"/>
    <col min="4" max="4" width="12.6640625" customWidth="1"/>
    <col min="5" max="5" width="10.6640625" bestFit="1" customWidth="1"/>
    <col min="6" max="6" width="10.6640625" customWidth="1"/>
    <col min="7" max="7" width="9.109375" bestFit="1" customWidth="1"/>
    <col min="8" max="8" width="12.109375" bestFit="1" customWidth="1"/>
    <col min="9" max="9" width="10.6640625" bestFit="1" customWidth="1"/>
  </cols>
  <sheetData>
    <row r="1" spans="1:11" x14ac:dyDescent="0.3">
      <c r="A1" s="213" t="s">
        <v>184</v>
      </c>
      <c r="B1" s="213"/>
      <c r="C1" s="213"/>
      <c r="D1" s="213"/>
      <c r="E1" s="213"/>
      <c r="F1" s="213"/>
      <c r="G1" s="213"/>
      <c r="H1" s="213"/>
      <c r="I1" s="213"/>
    </row>
    <row r="2" spans="1:11" x14ac:dyDescent="0.3">
      <c r="A2" s="213" t="s">
        <v>132</v>
      </c>
      <c r="B2" s="213"/>
      <c r="C2" s="213"/>
      <c r="D2" s="213"/>
      <c r="E2" s="213"/>
      <c r="F2" s="213"/>
      <c r="G2" s="213"/>
      <c r="H2" s="213"/>
      <c r="I2" s="213"/>
    </row>
    <row r="3" spans="1:11" x14ac:dyDescent="0.3">
      <c r="A3" s="213" t="s">
        <v>198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</row>
    <row r="4" spans="1:11" x14ac:dyDescent="0.3">
      <c r="A4" s="14"/>
      <c r="B4" s="14"/>
      <c r="C4" s="14"/>
      <c r="D4" s="14"/>
      <c r="E4" s="14"/>
      <c r="F4" s="14"/>
      <c r="G4" s="14"/>
      <c r="H4" s="14"/>
      <c r="I4" s="18" t="s">
        <v>173</v>
      </c>
    </row>
    <row r="5" spans="1:11" x14ac:dyDescent="0.3">
      <c r="A5" s="214" t="s">
        <v>14</v>
      </c>
      <c r="B5" s="215" t="s">
        <v>62</v>
      </c>
      <c r="C5" s="216"/>
      <c r="D5" s="219" t="s">
        <v>61</v>
      </c>
      <c r="E5" s="225"/>
      <c r="F5" s="225"/>
      <c r="G5" s="225"/>
      <c r="H5" s="225"/>
      <c r="I5" s="220"/>
    </row>
    <row r="6" spans="1:11" x14ac:dyDescent="0.3">
      <c r="A6" s="214"/>
      <c r="B6" s="217"/>
      <c r="C6" s="218"/>
      <c r="D6" s="221" t="s">
        <v>16</v>
      </c>
      <c r="E6" s="226"/>
      <c r="F6" s="221" t="s">
        <v>17</v>
      </c>
      <c r="G6" s="226"/>
      <c r="H6" s="221" t="s">
        <v>18</v>
      </c>
      <c r="I6" s="226"/>
    </row>
    <row r="7" spans="1:11" x14ac:dyDescent="0.3">
      <c r="A7" s="26"/>
      <c r="B7" s="129">
        <v>45413</v>
      </c>
      <c r="C7" s="130">
        <v>45047</v>
      </c>
      <c r="D7" s="129">
        <v>45413</v>
      </c>
      <c r="E7" s="130">
        <v>45047</v>
      </c>
      <c r="F7" s="129">
        <v>45413</v>
      </c>
      <c r="G7" s="130">
        <v>45047</v>
      </c>
      <c r="H7" s="129">
        <v>45413</v>
      </c>
      <c r="I7" s="130">
        <v>45047</v>
      </c>
    </row>
    <row r="8" spans="1:11" x14ac:dyDescent="0.3">
      <c r="A8" s="108" t="s">
        <v>164</v>
      </c>
      <c r="B8" s="56">
        <v>0</v>
      </c>
      <c r="C8" s="55">
        <v>0</v>
      </c>
      <c r="D8" s="57">
        <v>245.28704999999999</v>
      </c>
      <c r="E8" s="55">
        <v>169.65720000000002</v>
      </c>
      <c r="F8" s="56">
        <v>0</v>
      </c>
      <c r="G8" s="57">
        <v>0</v>
      </c>
      <c r="H8" s="56">
        <v>245.28704999999999</v>
      </c>
      <c r="I8" s="55">
        <v>169.65720000000002</v>
      </c>
    </row>
    <row r="9" spans="1:11" x14ac:dyDescent="0.3">
      <c r="A9" s="108" t="s">
        <v>30</v>
      </c>
      <c r="B9" s="56">
        <v>194.59424999999999</v>
      </c>
      <c r="C9" s="55">
        <v>105.73759</v>
      </c>
      <c r="D9" s="57">
        <v>1241.68049</v>
      </c>
      <c r="E9" s="55">
        <v>791.34994999999992</v>
      </c>
      <c r="F9" s="56">
        <v>0.15646000000000002</v>
      </c>
      <c r="G9" s="57">
        <v>0</v>
      </c>
      <c r="H9" s="56">
        <v>1241.8369499999999</v>
      </c>
      <c r="I9" s="55">
        <v>791.34994999999992</v>
      </c>
    </row>
    <row r="10" spans="1:11" x14ac:dyDescent="0.3">
      <c r="A10" s="108" t="s">
        <v>31</v>
      </c>
      <c r="B10" s="56">
        <v>0</v>
      </c>
      <c r="C10" s="55">
        <v>57.797339999999998</v>
      </c>
      <c r="D10" s="57">
        <v>176.71972</v>
      </c>
      <c r="E10" s="55">
        <v>229.92500000000001</v>
      </c>
      <c r="F10" s="56">
        <v>0</v>
      </c>
      <c r="G10" s="57">
        <v>0</v>
      </c>
      <c r="H10" s="56">
        <v>176.71972</v>
      </c>
      <c r="I10" s="55">
        <v>229.92500000000001</v>
      </c>
    </row>
    <row r="11" spans="1:11" x14ac:dyDescent="0.3">
      <c r="A11" s="108" t="s">
        <v>32</v>
      </c>
      <c r="B11" s="56">
        <v>764.2389300000001</v>
      </c>
      <c r="C11" s="55">
        <v>139.06667999999999</v>
      </c>
      <c r="D11" s="57">
        <v>259.31099999999998</v>
      </c>
      <c r="E11" s="55">
        <v>143.78100000000001</v>
      </c>
      <c r="F11" s="56">
        <v>0</v>
      </c>
      <c r="G11" s="57">
        <v>0</v>
      </c>
      <c r="H11" s="56">
        <v>259.31099999999998</v>
      </c>
      <c r="I11" s="55">
        <v>143.78100000000001</v>
      </c>
    </row>
    <row r="12" spans="1:11" x14ac:dyDescent="0.3">
      <c r="A12" s="108" t="s">
        <v>33</v>
      </c>
      <c r="B12" s="56">
        <v>0</v>
      </c>
      <c r="C12" s="55">
        <v>0</v>
      </c>
      <c r="D12" s="57">
        <v>1045.5987399999999</v>
      </c>
      <c r="E12" s="55">
        <v>511.28894000000003</v>
      </c>
      <c r="F12" s="56">
        <v>0</v>
      </c>
      <c r="G12" s="57">
        <v>0</v>
      </c>
      <c r="H12" s="56">
        <v>1045.5987399999999</v>
      </c>
      <c r="I12" s="55">
        <v>511.28894000000003</v>
      </c>
    </row>
    <row r="13" spans="1:11" x14ac:dyDescent="0.3">
      <c r="A13" s="108" t="s">
        <v>165</v>
      </c>
      <c r="B13" s="56">
        <v>0</v>
      </c>
      <c r="C13" s="55">
        <v>0</v>
      </c>
      <c r="D13" s="57">
        <v>0</v>
      </c>
      <c r="E13" s="55">
        <v>0</v>
      </c>
      <c r="F13" s="56">
        <v>0</v>
      </c>
      <c r="G13" s="57">
        <v>0</v>
      </c>
      <c r="H13" s="56">
        <v>0</v>
      </c>
      <c r="I13" s="55">
        <v>0</v>
      </c>
    </row>
    <row r="14" spans="1:11" x14ac:dyDescent="0.3">
      <c r="A14" s="108" t="s">
        <v>34</v>
      </c>
      <c r="B14" s="56">
        <v>875.87618999999995</v>
      </c>
      <c r="C14" s="55">
        <v>723.75850000000003</v>
      </c>
      <c r="D14" s="57">
        <v>1612.1088400000001</v>
      </c>
      <c r="E14" s="55">
        <v>3127.0140499999998</v>
      </c>
      <c r="F14" s="56">
        <v>0</v>
      </c>
      <c r="G14" s="57">
        <v>0</v>
      </c>
      <c r="H14" s="56">
        <v>1612.1088400000001</v>
      </c>
      <c r="I14" s="55">
        <v>3127.0140499999998</v>
      </c>
    </row>
    <row r="15" spans="1:11" x14ac:dyDescent="0.3">
      <c r="A15" s="108" t="s">
        <v>35</v>
      </c>
      <c r="B15" s="56">
        <v>221.57948000000002</v>
      </c>
      <c r="C15" s="55">
        <v>174.24773000000002</v>
      </c>
      <c r="D15" s="57">
        <v>49.423180000000002</v>
      </c>
      <c r="E15" s="55">
        <v>74.23</v>
      </c>
      <c r="F15" s="56">
        <v>0</v>
      </c>
      <c r="G15" s="57">
        <v>0</v>
      </c>
      <c r="H15" s="56">
        <v>49.423180000000002</v>
      </c>
      <c r="I15" s="55">
        <v>74.23</v>
      </c>
    </row>
    <row r="16" spans="1:11" x14ac:dyDescent="0.3">
      <c r="A16" s="108" t="s">
        <v>36</v>
      </c>
      <c r="B16" s="56">
        <v>426.70774999999998</v>
      </c>
      <c r="C16" s="55">
        <v>574.09659999999997</v>
      </c>
      <c r="D16" s="57">
        <v>132.32523</v>
      </c>
      <c r="E16" s="55">
        <v>266.00621999999998</v>
      </c>
      <c r="F16" s="56">
        <v>57.911339999999996</v>
      </c>
      <c r="G16" s="57">
        <v>103.22175999999999</v>
      </c>
      <c r="H16" s="56">
        <v>190.23657</v>
      </c>
      <c r="I16" s="55">
        <v>369.22798</v>
      </c>
    </row>
    <row r="17" spans="1:10" x14ac:dyDescent="0.3">
      <c r="A17" s="108" t="s">
        <v>174</v>
      </c>
      <c r="B17" s="56">
        <v>0</v>
      </c>
      <c r="C17" s="55">
        <v>0</v>
      </c>
      <c r="D17" s="57">
        <v>0</v>
      </c>
      <c r="E17" s="55">
        <v>0</v>
      </c>
      <c r="F17" s="56">
        <v>0</v>
      </c>
      <c r="G17" s="57">
        <v>0</v>
      </c>
      <c r="H17" s="56">
        <v>0</v>
      </c>
      <c r="I17" s="55">
        <v>0</v>
      </c>
    </row>
    <row r="18" spans="1:10" x14ac:dyDescent="0.3">
      <c r="A18" s="108" t="s">
        <v>37</v>
      </c>
      <c r="B18" s="56">
        <v>30.820330000000002</v>
      </c>
      <c r="C18" s="55">
        <v>0</v>
      </c>
      <c r="D18" s="57">
        <v>1927.4134799999999</v>
      </c>
      <c r="E18" s="55">
        <v>97.143000000000001</v>
      </c>
      <c r="F18" s="56">
        <v>0</v>
      </c>
      <c r="G18" s="57">
        <v>0</v>
      </c>
      <c r="H18" s="56">
        <v>1927.4134799999999</v>
      </c>
      <c r="I18" s="55">
        <v>97.143000000000001</v>
      </c>
    </row>
    <row r="19" spans="1:10" x14ac:dyDescent="0.3">
      <c r="A19" s="108" t="s">
        <v>38</v>
      </c>
      <c r="B19" s="56">
        <v>3601.74757</v>
      </c>
      <c r="C19" s="55">
        <v>7000.4954800000005</v>
      </c>
      <c r="D19" s="57">
        <v>2650.34501</v>
      </c>
      <c r="E19" s="55">
        <v>2817.4144999999999</v>
      </c>
      <c r="F19" s="56">
        <v>0</v>
      </c>
      <c r="G19" s="57">
        <v>0</v>
      </c>
      <c r="H19" s="56">
        <v>2650.34501</v>
      </c>
      <c r="I19" s="55">
        <v>2817.4144999999999</v>
      </c>
    </row>
    <row r="20" spans="1:10" x14ac:dyDescent="0.3">
      <c r="A20" s="108" t="s">
        <v>175</v>
      </c>
      <c r="B20" s="56">
        <v>0</v>
      </c>
      <c r="C20" s="55">
        <v>0</v>
      </c>
      <c r="D20" s="57">
        <v>41.70879</v>
      </c>
      <c r="E20" s="55">
        <v>75.415179999999992</v>
      </c>
      <c r="F20" s="56">
        <v>5.0437500000000002</v>
      </c>
      <c r="G20" s="57">
        <v>0</v>
      </c>
      <c r="H20" s="56">
        <v>46.752540000000003</v>
      </c>
      <c r="I20" s="55">
        <v>75.415179999999992</v>
      </c>
    </row>
    <row r="21" spans="1:10" x14ac:dyDescent="0.3">
      <c r="A21" s="108" t="s">
        <v>189</v>
      </c>
      <c r="B21" s="56">
        <v>0</v>
      </c>
      <c r="C21" s="55">
        <v>0</v>
      </c>
      <c r="D21" s="57">
        <v>57.002510000000001</v>
      </c>
      <c r="E21" s="55">
        <v>32.222290000000001</v>
      </c>
      <c r="F21" s="56">
        <v>0</v>
      </c>
      <c r="G21" s="57">
        <v>0</v>
      </c>
      <c r="H21" s="56">
        <v>57.002510000000001</v>
      </c>
      <c r="I21" s="55">
        <v>32.222290000000001</v>
      </c>
    </row>
    <row r="22" spans="1:10" x14ac:dyDescent="0.3">
      <c r="A22" s="109" t="s">
        <v>18</v>
      </c>
      <c r="B22" s="201">
        <v>6115.5645000000004</v>
      </c>
      <c r="C22" s="202">
        <v>8775.1999200000009</v>
      </c>
      <c r="D22" s="202">
        <v>9438.9240399999999</v>
      </c>
      <c r="E22" s="202">
        <v>8335.4473299999991</v>
      </c>
      <c r="F22" s="202">
        <v>63.111550000000001</v>
      </c>
      <c r="G22" s="202">
        <v>103.22175999999999</v>
      </c>
      <c r="H22" s="202">
        <v>9502.0355899999995</v>
      </c>
      <c r="I22" s="202">
        <v>8438.6690899999976</v>
      </c>
    </row>
    <row r="23" spans="1:10" x14ac:dyDescent="0.3">
      <c r="A23" s="1" t="s">
        <v>85</v>
      </c>
      <c r="B23" s="1"/>
    </row>
    <row r="24" spans="1:10" x14ac:dyDescent="0.3">
      <c r="A24" s="1" t="s">
        <v>86</v>
      </c>
      <c r="B24" s="1"/>
      <c r="C24" s="7"/>
      <c r="D24" s="7"/>
      <c r="E24" s="7"/>
      <c r="F24" s="7"/>
      <c r="G24" s="7"/>
      <c r="H24" s="7"/>
      <c r="I24" s="7"/>
    </row>
    <row r="25" spans="1:10" x14ac:dyDescent="0.3">
      <c r="C25" s="16"/>
      <c r="D25" s="16"/>
      <c r="E25" s="16"/>
      <c r="F25" s="16"/>
      <c r="G25" s="16"/>
      <c r="H25" s="16"/>
      <c r="I25" s="16"/>
      <c r="J25" s="89"/>
    </row>
    <row r="26" spans="1:10" x14ac:dyDescent="0.3">
      <c r="B26" t="b">
        <v>1</v>
      </c>
      <c r="C26" t="b">
        <v>1</v>
      </c>
      <c r="D26" t="b">
        <v>1</v>
      </c>
      <c r="E26" t="b">
        <v>1</v>
      </c>
      <c r="F26" t="b">
        <v>1</v>
      </c>
      <c r="G26" t="b">
        <v>1</v>
      </c>
      <c r="H26" s="200" t="b">
        <v>1</v>
      </c>
      <c r="I26" s="200">
        <v>0</v>
      </c>
    </row>
    <row r="28" spans="1:10" x14ac:dyDescent="0.3">
      <c r="D28" s="23"/>
      <c r="E28" s="23"/>
      <c r="F28" s="23"/>
      <c r="G28" s="23"/>
      <c r="H28" s="23"/>
      <c r="I28" s="23"/>
    </row>
  </sheetData>
  <mergeCells count="9">
    <mergeCell ref="F6:G6"/>
    <mergeCell ref="H6:I6"/>
    <mergeCell ref="A1:I1"/>
    <mergeCell ref="A2:I2"/>
    <mergeCell ref="A5:A6"/>
    <mergeCell ref="D6:E6"/>
    <mergeCell ref="B5:C6"/>
    <mergeCell ref="D5:I5"/>
    <mergeCell ref="A3:K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854FC-E52A-4AF8-B2DF-89F5767E932C}">
  <dimension ref="A1:N69"/>
  <sheetViews>
    <sheetView workbookViewId="0">
      <selection sqref="A1:XFD1048576"/>
    </sheetView>
  </sheetViews>
  <sheetFormatPr defaultRowHeight="14.4" x14ac:dyDescent="0.3"/>
  <cols>
    <col min="1" max="1" width="20.33203125" customWidth="1"/>
    <col min="2" max="2" width="12.109375" customWidth="1"/>
    <col min="3" max="3" width="10.33203125" bestFit="1" customWidth="1"/>
    <col min="4" max="4" width="12.5546875" customWidth="1"/>
    <col min="5" max="5" width="11.88671875" customWidth="1"/>
    <col min="6" max="6" width="11.5546875" bestFit="1" customWidth="1"/>
    <col min="7" max="7" width="7.5546875" customWidth="1"/>
    <col min="8" max="8" width="11.5546875" bestFit="1" customWidth="1"/>
    <col min="9" max="9" width="7.6640625" bestFit="1" customWidth="1"/>
    <col min="11" max="14" width="14.33203125" bestFit="1" customWidth="1"/>
  </cols>
  <sheetData>
    <row r="1" spans="1:14" x14ac:dyDescent="0.3">
      <c r="A1" s="213" t="s">
        <v>130</v>
      </c>
      <c r="B1" s="213"/>
      <c r="C1" s="213"/>
      <c r="D1" s="213"/>
      <c r="E1" s="213"/>
      <c r="F1" s="213"/>
      <c r="G1" s="213"/>
      <c r="H1" s="213"/>
      <c r="I1" s="213"/>
    </row>
    <row r="2" spans="1:14" ht="15" customHeight="1" x14ac:dyDescent="0.3">
      <c r="A2" s="227" t="s">
        <v>140</v>
      </c>
      <c r="B2" s="227"/>
      <c r="C2" s="227"/>
      <c r="D2" s="227"/>
      <c r="E2" s="227"/>
      <c r="F2" s="227"/>
      <c r="G2" s="227"/>
      <c r="H2" s="227"/>
      <c r="I2" s="227"/>
    </row>
    <row r="3" spans="1:14" x14ac:dyDescent="0.3">
      <c r="A3" s="213" t="s">
        <v>198</v>
      </c>
      <c r="B3" s="213"/>
      <c r="C3" s="213"/>
      <c r="D3" s="213"/>
      <c r="E3" s="213"/>
      <c r="F3" s="213"/>
      <c r="G3" s="213"/>
      <c r="H3" s="213"/>
      <c r="I3" s="213"/>
    </row>
    <row r="5" spans="1:14" x14ac:dyDescent="0.3">
      <c r="A5" s="228" t="s">
        <v>91</v>
      </c>
      <c r="B5" s="219" t="s">
        <v>195</v>
      </c>
      <c r="C5" s="225"/>
      <c r="D5" s="225"/>
      <c r="E5" s="220"/>
      <c r="F5" s="219" t="s">
        <v>196</v>
      </c>
      <c r="G5" s="225"/>
      <c r="H5" s="225"/>
      <c r="I5" s="220"/>
    </row>
    <row r="6" spans="1:14" x14ac:dyDescent="0.3">
      <c r="A6" s="229"/>
      <c r="B6" s="90">
        <v>2024</v>
      </c>
      <c r="C6" s="155" t="s">
        <v>92</v>
      </c>
      <c r="D6" s="90">
        <v>2023</v>
      </c>
      <c r="E6" s="155" t="s">
        <v>92</v>
      </c>
      <c r="F6" s="90">
        <v>2024</v>
      </c>
      <c r="G6" s="155" t="s">
        <v>92</v>
      </c>
      <c r="H6" s="90">
        <v>2023</v>
      </c>
      <c r="I6" s="155" t="s">
        <v>92</v>
      </c>
    </row>
    <row r="7" spans="1:14" x14ac:dyDescent="0.3">
      <c r="A7" s="156" t="s">
        <v>93</v>
      </c>
      <c r="B7" s="157"/>
      <c r="C7" s="158"/>
      <c r="D7" s="157"/>
      <c r="E7" s="134"/>
      <c r="F7" s="157"/>
      <c r="G7" s="158"/>
      <c r="H7" s="159"/>
      <c r="I7" s="134"/>
    </row>
    <row r="8" spans="1:14" x14ac:dyDescent="0.3">
      <c r="A8" s="161" t="s">
        <v>177</v>
      </c>
      <c r="B8" s="157">
        <v>166.09642000000002</v>
      </c>
      <c r="C8" s="158"/>
      <c r="D8" s="157">
        <v>189.31</v>
      </c>
      <c r="E8" s="134"/>
      <c r="F8" s="157">
        <v>731.11273699999992</v>
      </c>
      <c r="G8" s="158"/>
      <c r="H8" s="157">
        <v>970.46636999999998</v>
      </c>
      <c r="I8" s="134"/>
      <c r="K8" s="160"/>
      <c r="L8" s="160"/>
      <c r="M8" s="160"/>
      <c r="N8" s="160"/>
    </row>
    <row r="9" spans="1:14" x14ac:dyDescent="0.3">
      <c r="A9" s="161" t="s">
        <v>95</v>
      </c>
      <c r="B9" s="157">
        <v>2018.4115850000001</v>
      </c>
      <c r="C9" s="162">
        <v>4.9351885094858128</v>
      </c>
      <c r="D9" s="157">
        <v>2887.6376600000003</v>
      </c>
      <c r="E9" s="163">
        <v>9.4656065750084792</v>
      </c>
      <c r="F9" s="157">
        <v>11329.200715999999</v>
      </c>
      <c r="G9" s="162">
        <v>6.8412465186341311</v>
      </c>
      <c r="H9" s="157">
        <v>16725.653648</v>
      </c>
      <c r="I9" s="163">
        <v>10.825459816227481</v>
      </c>
      <c r="K9" s="160"/>
      <c r="L9" s="160"/>
      <c r="M9" s="160"/>
      <c r="N9" s="160"/>
    </row>
    <row r="10" spans="1:14" x14ac:dyDescent="0.3">
      <c r="A10" s="19"/>
      <c r="B10" s="157"/>
      <c r="C10" s="162"/>
      <c r="D10" s="164"/>
      <c r="E10" s="134"/>
      <c r="F10" s="157"/>
      <c r="G10" s="158"/>
      <c r="H10" s="159"/>
      <c r="I10" s="163"/>
    </row>
    <row r="11" spans="1:14" x14ac:dyDescent="0.3">
      <c r="A11" s="19" t="s">
        <v>96</v>
      </c>
      <c r="B11" s="157"/>
      <c r="C11" s="162"/>
      <c r="D11" s="157"/>
      <c r="E11" s="134"/>
      <c r="F11" s="157"/>
      <c r="G11" s="158"/>
      <c r="H11" s="159"/>
      <c r="I11" s="163"/>
    </row>
    <row r="12" spans="1:14" x14ac:dyDescent="0.3">
      <c r="A12" s="19" t="s">
        <v>97</v>
      </c>
      <c r="B12" s="157">
        <v>14779.949147321429</v>
      </c>
      <c r="C12" s="162"/>
      <c r="D12" s="157">
        <v>2824.6689508928571</v>
      </c>
      <c r="E12" s="134"/>
      <c r="F12" s="157">
        <v>42372.310942410717</v>
      </c>
      <c r="G12" s="158"/>
      <c r="H12" s="159">
        <v>35287.497343750001</v>
      </c>
      <c r="I12" s="163"/>
      <c r="K12" s="160"/>
      <c r="L12" s="160"/>
      <c r="M12" s="160"/>
      <c r="N12" s="160"/>
    </row>
    <row r="13" spans="1:14" x14ac:dyDescent="0.3">
      <c r="A13" s="19" t="s">
        <v>95</v>
      </c>
      <c r="B13" s="157">
        <v>18095.332019999998</v>
      </c>
      <c r="C13" s="162">
        <v>44.244630443118801</v>
      </c>
      <c r="D13" s="157">
        <v>4253.1465799999996</v>
      </c>
      <c r="E13" s="163">
        <v>13.941711867036261</v>
      </c>
      <c r="F13" s="159">
        <v>54660.914210000003</v>
      </c>
      <c r="G13" s="162">
        <v>33.00751733671742</v>
      </c>
      <c r="H13" s="159">
        <v>44063.09087</v>
      </c>
      <c r="I13" s="163">
        <v>28.51925728170292</v>
      </c>
      <c r="K13" s="160"/>
      <c r="L13" s="160"/>
      <c r="M13" s="160"/>
      <c r="N13" s="160"/>
    </row>
    <row r="14" spans="1:14" x14ac:dyDescent="0.3">
      <c r="A14" s="19"/>
      <c r="B14" s="157"/>
      <c r="C14" s="162"/>
      <c r="D14" s="164"/>
      <c r="E14" s="134"/>
      <c r="F14" s="157"/>
      <c r="G14" s="158"/>
      <c r="H14" s="159"/>
      <c r="I14" s="163"/>
    </row>
    <row r="15" spans="1:14" x14ac:dyDescent="0.3">
      <c r="A15" s="19" t="s">
        <v>98</v>
      </c>
      <c r="B15" s="157"/>
      <c r="C15" s="162"/>
      <c r="D15" s="164"/>
      <c r="E15" s="134"/>
      <c r="F15" s="157"/>
      <c r="G15" s="158"/>
      <c r="H15" s="159"/>
      <c r="I15" s="163"/>
    </row>
    <row r="16" spans="1:14" x14ac:dyDescent="0.3">
      <c r="A16" s="19" t="s">
        <v>179</v>
      </c>
      <c r="B16" s="157">
        <v>5.3684840000000005</v>
      </c>
      <c r="C16" s="162"/>
      <c r="D16" s="164">
        <v>707.45678799999996</v>
      </c>
      <c r="E16" s="134"/>
      <c r="F16" s="157">
        <v>6150.3101689999994</v>
      </c>
      <c r="G16" s="158"/>
      <c r="H16" s="159">
        <v>5276.6469090000001</v>
      </c>
      <c r="I16" s="163"/>
      <c r="K16" s="160"/>
      <c r="L16" s="160"/>
      <c r="M16" s="160"/>
      <c r="N16" s="160"/>
    </row>
    <row r="17" spans="1:14" x14ac:dyDescent="0.3">
      <c r="A17" s="19" t="s">
        <v>95</v>
      </c>
      <c r="B17" s="157">
        <v>7.26</v>
      </c>
      <c r="C17" s="162">
        <v>1.7751319327106913E-2</v>
      </c>
      <c r="D17" s="164">
        <v>1213.04918</v>
      </c>
      <c r="E17" s="163">
        <v>3.97634594293823</v>
      </c>
      <c r="F17" s="157">
        <v>10373.875619999999</v>
      </c>
      <c r="G17" s="162">
        <v>6.2643642962242385</v>
      </c>
      <c r="H17" s="159">
        <v>7081.8864400000002</v>
      </c>
      <c r="I17" s="163">
        <v>4.5836580556284332</v>
      </c>
      <c r="K17" s="160"/>
      <c r="L17" s="160"/>
      <c r="M17" s="160"/>
      <c r="N17" s="160"/>
    </row>
    <row r="18" spans="1:14" x14ac:dyDescent="0.3">
      <c r="A18" s="19"/>
      <c r="B18" s="157"/>
      <c r="C18" s="162"/>
      <c r="D18" s="164"/>
      <c r="E18" s="134"/>
      <c r="F18" s="157"/>
      <c r="G18" s="158"/>
      <c r="H18" s="159"/>
      <c r="I18" s="163"/>
    </row>
    <row r="19" spans="1:14" x14ac:dyDescent="0.3">
      <c r="A19" s="19" t="s">
        <v>99</v>
      </c>
      <c r="B19" s="157"/>
      <c r="C19" s="162"/>
      <c r="D19" s="164"/>
      <c r="E19" s="134"/>
      <c r="F19" s="157"/>
      <c r="G19" s="158"/>
      <c r="H19" s="159"/>
      <c r="I19" s="163"/>
    </row>
    <row r="20" spans="1:14" x14ac:dyDescent="0.3">
      <c r="A20" s="19" t="s">
        <v>179</v>
      </c>
      <c r="B20" s="157">
        <v>36.244999999999997</v>
      </c>
      <c r="C20" s="162"/>
      <c r="D20" s="164">
        <v>54.395000000000003</v>
      </c>
      <c r="E20" s="134"/>
      <c r="F20" s="157">
        <v>79.75</v>
      </c>
      <c r="G20" s="158"/>
      <c r="H20" s="159">
        <v>272.52499999999998</v>
      </c>
      <c r="I20" s="163"/>
      <c r="K20" s="160"/>
      <c r="L20" s="160"/>
      <c r="M20" s="160"/>
      <c r="N20" s="160"/>
    </row>
    <row r="21" spans="1:14" x14ac:dyDescent="0.3">
      <c r="A21" s="19" t="s">
        <v>95</v>
      </c>
      <c r="B21" s="157">
        <v>2239.8408399999998</v>
      </c>
      <c r="C21" s="162">
        <v>5.476601927374019</v>
      </c>
      <c r="D21" s="164">
        <v>2007.0876499999999</v>
      </c>
      <c r="E21" s="163">
        <v>6.5791848886117918</v>
      </c>
      <c r="F21" s="157">
        <v>4616.7162199999993</v>
      </c>
      <c r="G21" s="162">
        <v>2.7878483715970486</v>
      </c>
      <c r="H21" s="159">
        <v>10177.697779999999</v>
      </c>
      <c r="I21" s="163">
        <v>6.5873813160224319</v>
      </c>
      <c r="K21" s="160"/>
      <c r="L21" s="160"/>
      <c r="M21" s="160"/>
      <c r="N21" s="160"/>
    </row>
    <row r="22" spans="1:14" x14ac:dyDescent="0.3">
      <c r="A22" s="19"/>
      <c r="B22" s="157"/>
      <c r="C22" s="162"/>
      <c r="D22" s="164"/>
      <c r="E22" s="134"/>
      <c r="F22" s="157"/>
      <c r="G22" s="158"/>
      <c r="H22" s="159"/>
      <c r="I22" s="163"/>
    </row>
    <row r="23" spans="1:14" x14ac:dyDescent="0.3">
      <c r="A23" s="19" t="s">
        <v>100</v>
      </c>
      <c r="B23" s="157"/>
      <c r="C23" s="162"/>
      <c r="D23" s="164"/>
      <c r="E23" s="134"/>
      <c r="F23" s="157"/>
      <c r="G23" s="158"/>
      <c r="H23" s="159"/>
      <c r="I23" s="163"/>
    </row>
    <row r="24" spans="1:14" x14ac:dyDescent="0.3">
      <c r="A24" s="19" t="s">
        <v>178</v>
      </c>
      <c r="B24" s="157">
        <v>5.17</v>
      </c>
      <c r="C24" s="162"/>
      <c r="D24" s="164">
        <v>4.2350000000000003</v>
      </c>
      <c r="E24" s="134"/>
      <c r="F24" s="157">
        <v>34.32</v>
      </c>
      <c r="G24" s="158"/>
      <c r="H24" s="159">
        <v>25.574999999999999</v>
      </c>
      <c r="I24" s="163"/>
      <c r="K24" s="160"/>
      <c r="L24" s="160"/>
      <c r="M24" s="160"/>
      <c r="N24" s="160"/>
    </row>
    <row r="25" spans="1:14" x14ac:dyDescent="0.3">
      <c r="A25" s="19" t="s">
        <v>95</v>
      </c>
      <c r="B25" s="157">
        <v>293.86210999999997</v>
      </c>
      <c r="C25" s="162">
        <v>0.71851792737567721</v>
      </c>
      <c r="D25" s="164">
        <v>180.70176000000001</v>
      </c>
      <c r="E25" s="163">
        <v>0.59233600921093543</v>
      </c>
      <c r="F25" s="157">
        <v>1280.5578799999998</v>
      </c>
      <c r="G25" s="162">
        <v>0.77327715856309853</v>
      </c>
      <c r="H25" s="159">
        <v>1299.86096</v>
      </c>
      <c r="I25" s="163">
        <v>0.8413179469877109</v>
      </c>
      <c r="K25" s="160"/>
      <c r="L25" s="160"/>
      <c r="M25" s="160"/>
      <c r="N25" s="160"/>
    </row>
    <row r="26" spans="1:14" x14ac:dyDescent="0.3">
      <c r="A26" s="19"/>
      <c r="B26" s="157"/>
      <c r="C26" s="162"/>
      <c r="D26" s="164"/>
      <c r="E26" s="134"/>
      <c r="F26" s="157"/>
      <c r="G26" s="158"/>
      <c r="H26" s="159"/>
      <c r="I26" s="163"/>
    </row>
    <row r="27" spans="1:14" x14ac:dyDescent="0.3">
      <c r="A27" s="19" t="s">
        <v>111</v>
      </c>
      <c r="B27" s="157"/>
      <c r="C27" s="162"/>
      <c r="D27" s="164"/>
      <c r="E27" s="134"/>
      <c r="F27" s="157"/>
      <c r="G27" s="158"/>
      <c r="H27" s="159"/>
      <c r="I27" s="163"/>
    </row>
    <row r="28" spans="1:14" x14ac:dyDescent="0.3">
      <c r="A28" s="19" t="s">
        <v>94</v>
      </c>
      <c r="B28" s="157">
        <v>0.87</v>
      </c>
      <c r="C28" s="162"/>
      <c r="D28" s="164">
        <v>95.665999999999997</v>
      </c>
      <c r="E28" s="134"/>
      <c r="F28" s="157">
        <v>4.3455000000000004</v>
      </c>
      <c r="G28" s="158"/>
      <c r="H28" s="159">
        <v>147.75450000000001</v>
      </c>
      <c r="I28" s="163"/>
      <c r="K28" s="160"/>
      <c r="L28" s="160"/>
      <c r="M28" s="160"/>
      <c r="N28" s="160"/>
    </row>
    <row r="29" spans="1:14" x14ac:dyDescent="0.3">
      <c r="A29" s="19" t="s">
        <v>106</v>
      </c>
      <c r="B29" s="157">
        <v>15.45195</v>
      </c>
      <c r="C29" s="162">
        <v>3.7781335905852573E-2</v>
      </c>
      <c r="D29" s="164">
        <v>1326.14797</v>
      </c>
      <c r="E29" s="163">
        <v>4.3470810476499144</v>
      </c>
      <c r="F29" s="157">
        <v>72.356429999999989</v>
      </c>
      <c r="G29" s="162">
        <v>4.3693124276561197E-2</v>
      </c>
      <c r="H29" s="159">
        <v>2067.5483899999999</v>
      </c>
      <c r="I29" s="163">
        <v>1.3381935609271218</v>
      </c>
      <c r="K29" s="160"/>
      <c r="L29" s="160"/>
      <c r="M29" s="160"/>
      <c r="N29" s="160"/>
    </row>
    <row r="30" spans="1:14" x14ac:dyDescent="0.3">
      <c r="A30" s="19"/>
      <c r="B30" s="157"/>
      <c r="C30" s="162"/>
      <c r="D30" s="164"/>
      <c r="E30" s="134"/>
      <c r="F30" s="157"/>
      <c r="G30" s="158"/>
      <c r="H30" s="159"/>
      <c r="I30" s="163"/>
    </row>
    <row r="31" spans="1:14" x14ac:dyDescent="0.3">
      <c r="A31" s="19" t="s">
        <v>101</v>
      </c>
      <c r="B31" s="157"/>
      <c r="C31" s="162"/>
      <c r="D31" s="164"/>
      <c r="E31" s="134"/>
      <c r="F31" s="157"/>
      <c r="G31" s="158"/>
      <c r="H31" s="159"/>
      <c r="I31" s="163"/>
    </row>
    <row r="32" spans="1:14" x14ac:dyDescent="0.3">
      <c r="A32" s="19" t="s">
        <v>102</v>
      </c>
      <c r="B32" s="157">
        <v>7719.6614382523976</v>
      </c>
      <c r="C32" s="162"/>
      <c r="D32" s="164">
        <v>6631.5464796654305</v>
      </c>
      <c r="E32" s="134"/>
      <c r="F32" s="157">
        <v>38093.42907167675</v>
      </c>
      <c r="G32" s="158"/>
      <c r="H32" s="159">
        <v>19894.476145548895</v>
      </c>
      <c r="I32" s="163"/>
      <c r="K32" s="160"/>
      <c r="L32" s="160"/>
      <c r="M32" s="160"/>
      <c r="N32" s="160"/>
    </row>
    <row r="33" spans="1:14" x14ac:dyDescent="0.3">
      <c r="A33" s="19" t="s">
        <v>103</v>
      </c>
      <c r="B33" s="157">
        <v>7357.67083</v>
      </c>
      <c r="C33" s="162">
        <v>17.990132838439362</v>
      </c>
      <c r="D33" s="164">
        <v>6324.51559</v>
      </c>
      <c r="E33" s="163">
        <v>20.731609502712896</v>
      </c>
      <c r="F33" s="157">
        <v>36093.731</v>
      </c>
      <c r="G33" s="162">
        <v>21.795545664535545</v>
      </c>
      <c r="H33" s="159">
        <v>18773.036120000001</v>
      </c>
      <c r="I33" s="163">
        <v>12.150601251386565</v>
      </c>
      <c r="K33" s="160"/>
      <c r="L33" s="160"/>
      <c r="M33" s="160"/>
      <c r="N33" s="160"/>
    </row>
    <row r="34" spans="1:14" x14ac:dyDescent="0.3">
      <c r="A34" s="19"/>
      <c r="B34" s="157"/>
      <c r="C34" s="162"/>
      <c r="D34" s="164"/>
      <c r="E34" s="134"/>
      <c r="F34" s="157"/>
      <c r="G34" s="158"/>
      <c r="H34" s="159"/>
      <c r="I34" s="163"/>
    </row>
    <row r="35" spans="1:14" x14ac:dyDescent="0.3">
      <c r="A35" s="19" t="s">
        <v>104</v>
      </c>
      <c r="B35" s="157"/>
      <c r="C35" s="162"/>
      <c r="D35" s="164"/>
      <c r="E35" s="134"/>
      <c r="F35" s="157"/>
      <c r="G35" s="158"/>
      <c r="H35" s="159"/>
      <c r="I35" s="163"/>
    </row>
    <row r="36" spans="1:14" x14ac:dyDescent="0.3">
      <c r="A36" s="19" t="s">
        <v>180</v>
      </c>
      <c r="B36" s="157">
        <v>0</v>
      </c>
      <c r="C36" s="162"/>
      <c r="D36" s="164">
        <v>8</v>
      </c>
      <c r="E36" s="134"/>
      <c r="F36" s="157">
        <v>49.33643</v>
      </c>
      <c r="G36" s="158"/>
      <c r="H36" s="159">
        <v>16.168959999999998</v>
      </c>
      <c r="I36" s="163"/>
      <c r="K36" s="160"/>
      <c r="L36" s="160"/>
      <c r="M36" s="160"/>
      <c r="N36" s="160"/>
    </row>
    <row r="37" spans="1:14" x14ac:dyDescent="0.3">
      <c r="A37" s="19" t="s">
        <v>95</v>
      </c>
      <c r="B37" s="157">
        <v>0</v>
      </c>
      <c r="C37" s="162">
        <v>0</v>
      </c>
      <c r="D37" s="164">
        <v>48.42</v>
      </c>
      <c r="E37" s="163">
        <v>0.15871959169624852</v>
      </c>
      <c r="F37" s="157">
        <v>523.31268999999998</v>
      </c>
      <c r="G37" s="162">
        <v>0.31600738731404449</v>
      </c>
      <c r="H37" s="159">
        <v>189.18544</v>
      </c>
      <c r="I37" s="163">
        <v>0.12244779317071477</v>
      </c>
      <c r="K37" s="160"/>
      <c r="L37" s="160"/>
      <c r="M37" s="160"/>
      <c r="N37" s="160"/>
    </row>
    <row r="38" spans="1:14" x14ac:dyDescent="0.3">
      <c r="A38" s="19"/>
      <c r="B38" s="157"/>
      <c r="C38" s="162"/>
      <c r="D38" s="164"/>
      <c r="E38" s="134"/>
      <c r="F38" s="157"/>
      <c r="G38" s="158"/>
      <c r="H38" s="159"/>
      <c r="I38" s="163"/>
    </row>
    <row r="39" spans="1:14" x14ac:dyDescent="0.3">
      <c r="A39" s="19" t="s">
        <v>105</v>
      </c>
      <c r="B39" s="149"/>
      <c r="C39" s="63"/>
      <c r="D39" s="149"/>
      <c r="E39" s="134"/>
      <c r="F39" s="149"/>
      <c r="G39" s="134"/>
      <c r="I39" s="163"/>
    </row>
    <row r="40" spans="1:14" x14ac:dyDescent="0.3">
      <c r="A40" s="19" t="s">
        <v>176</v>
      </c>
      <c r="B40" s="157">
        <v>756</v>
      </c>
      <c r="C40" s="162"/>
      <c r="D40" s="164">
        <v>125.09</v>
      </c>
      <c r="E40" s="134"/>
      <c r="F40" s="157">
        <v>2029.23</v>
      </c>
      <c r="G40" s="158"/>
      <c r="H40" s="157">
        <v>426.24200000000002</v>
      </c>
      <c r="I40" s="163"/>
      <c r="K40" s="160"/>
      <c r="L40" s="160"/>
      <c r="M40" s="160"/>
      <c r="N40" s="160"/>
    </row>
    <row r="41" spans="1:14" x14ac:dyDescent="0.3">
      <c r="A41" s="19" t="s">
        <v>106</v>
      </c>
      <c r="B41" s="157">
        <v>358.30799999999999</v>
      </c>
      <c r="C41" s="162">
        <v>0.87609362609600872</v>
      </c>
      <c r="D41" s="164">
        <v>64.89491000000001</v>
      </c>
      <c r="E41" s="163">
        <v>0.2127239491607765</v>
      </c>
      <c r="F41" s="157">
        <v>1018.84154</v>
      </c>
      <c r="G41" s="162">
        <v>0.61523723634987248</v>
      </c>
      <c r="H41" s="157">
        <v>229.88605999999999</v>
      </c>
      <c r="I41" s="163">
        <v>0.14879073531087025</v>
      </c>
      <c r="K41" s="160"/>
      <c r="L41" s="160"/>
      <c r="M41" s="160"/>
      <c r="N41" s="160"/>
    </row>
    <row r="42" spans="1:14" x14ac:dyDescent="0.3">
      <c r="A42" s="19"/>
      <c r="B42" s="157"/>
      <c r="C42" s="162"/>
      <c r="D42" s="164"/>
      <c r="E42" s="134"/>
      <c r="F42" s="157"/>
      <c r="G42" s="158"/>
      <c r="H42" s="159"/>
      <c r="I42" s="163"/>
    </row>
    <row r="43" spans="1:14" x14ac:dyDescent="0.3">
      <c r="A43" s="19" t="s">
        <v>107</v>
      </c>
      <c r="B43" s="157"/>
      <c r="C43" s="162"/>
      <c r="D43" s="164"/>
      <c r="E43" s="134"/>
      <c r="F43" s="157"/>
      <c r="G43" s="158"/>
      <c r="H43" s="159"/>
      <c r="I43" s="163"/>
    </row>
    <row r="44" spans="1:14" x14ac:dyDescent="0.3">
      <c r="A44" s="19" t="s">
        <v>181</v>
      </c>
      <c r="B44" s="157">
        <v>0</v>
      </c>
      <c r="C44" s="162"/>
      <c r="D44" s="164">
        <v>16.553879999999999</v>
      </c>
      <c r="E44" s="134"/>
      <c r="F44" s="157">
        <v>0</v>
      </c>
      <c r="G44" s="158"/>
      <c r="H44" s="159">
        <v>187.07556</v>
      </c>
      <c r="I44" s="163"/>
      <c r="K44" s="160"/>
      <c r="L44" s="160"/>
      <c r="M44" s="160"/>
      <c r="N44" s="160"/>
    </row>
    <row r="45" spans="1:14" x14ac:dyDescent="0.3">
      <c r="A45" s="19" t="s">
        <v>95</v>
      </c>
      <c r="B45" s="157">
        <v>0</v>
      </c>
      <c r="C45" s="162">
        <v>0</v>
      </c>
      <c r="D45" s="164">
        <v>54.210427000000003</v>
      </c>
      <c r="E45" s="163">
        <v>0.17770047168771763</v>
      </c>
      <c r="F45" s="157">
        <v>0</v>
      </c>
      <c r="G45" s="162">
        <v>0</v>
      </c>
      <c r="H45" s="159">
        <v>619.83065399999998</v>
      </c>
      <c r="I45" s="163">
        <v>0.40117725614540356</v>
      </c>
      <c r="K45" s="160"/>
      <c r="L45" s="160"/>
      <c r="M45" s="160"/>
      <c r="N45" s="160"/>
    </row>
    <row r="46" spans="1:14" x14ac:dyDescent="0.3">
      <c r="A46" s="19"/>
      <c r="B46" s="157"/>
      <c r="C46" s="162"/>
      <c r="D46" s="164"/>
      <c r="E46" s="134"/>
      <c r="F46" s="157"/>
      <c r="G46" s="158"/>
      <c r="H46" s="159"/>
      <c r="I46" s="163"/>
    </row>
    <row r="47" spans="1:14" x14ac:dyDescent="0.3">
      <c r="A47" s="19" t="s">
        <v>110</v>
      </c>
      <c r="B47" s="149"/>
      <c r="C47" s="63"/>
      <c r="D47" s="149"/>
      <c r="E47" s="134"/>
      <c r="F47" s="149"/>
      <c r="G47" s="134"/>
      <c r="I47" s="163"/>
    </row>
    <row r="48" spans="1:14" x14ac:dyDescent="0.3">
      <c r="A48" s="19" t="s">
        <v>94</v>
      </c>
      <c r="B48" s="157">
        <v>249.45748</v>
      </c>
      <c r="C48" s="162"/>
      <c r="D48" s="164">
        <v>274.03442999999999</v>
      </c>
      <c r="E48" s="134"/>
      <c r="F48" s="157">
        <v>1173.25622</v>
      </c>
      <c r="G48" s="158"/>
      <c r="H48" s="159">
        <v>979.36833000000001</v>
      </c>
      <c r="I48" s="163"/>
      <c r="K48" s="160"/>
      <c r="L48" s="160"/>
      <c r="M48" s="160"/>
      <c r="N48" s="160"/>
    </row>
    <row r="49" spans="1:14" x14ac:dyDescent="0.3">
      <c r="A49" s="19" t="s">
        <v>106</v>
      </c>
      <c r="B49" s="157">
        <v>885.60357999999997</v>
      </c>
      <c r="C49" s="162">
        <v>2.16537630107563</v>
      </c>
      <c r="D49" s="164">
        <v>916.77355</v>
      </c>
      <c r="E49" s="163">
        <v>3.0051615764956687</v>
      </c>
      <c r="F49" s="157">
        <v>4283.5990400000001</v>
      </c>
      <c r="G49" s="162">
        <v>2.5866923672944928</v>
      </c>
      <c r="H49" s="159">
        <v>3345.32267</v>
      </c>
      <c r="I49" s="163">
        <v>2.1652161941503709</v>
      </c>
      <c r="K49" s="160"/>
      <c r="L49" s="160"/>
      <c r="M49" s="160"/>
      <c r="N49" s="160"/>
    </row>
    <row r="50" spans="1:14" x14ac:dyDescent="0.3">
      <c r="A50" s="19"/>
      <c r="B50" s="157"/>
      <c r="C50" s="162"/>
      <c r="D50" s="164"/>
      <c r="E50" s="134"/>
      <c r="F50" s="157"/>
      <c r="G50" s="158"/>
      <c r="H50" s="159"/>
      <c r="I50" s="163"/>
    </row>
    <row r="51" spans="1:14" x14ac:dyDescent="0.3">
      <c r="A51" s="19" t="s">
        <v>113</v>
      </c>
      <c r="B51" s="149"/>
      <c r="C51" s="63"/>
      <c r="D51" s="149"/>
      <c r="E51" s="134"/>
      <c r="F51" s="149"/>
      <c r="G51" s="134"/>
      <c r="I51" s="163"/>
    </row>
    <row r="52" spans="1:14" x14ac:dyDescent="0.3">
      <c r="A52" s="19" t="s">
        <v>94</v>
      </c>
      <c r="B52" s="157">
        <v>0</v>
      </c>
      <c r="C52" s="162"/>
      <c r="D52" s="164">
        <v>696.5</v>
      </c>
      <c r="E52" s="134"/>
      <c r="F52" s="157">
        <v>1968.5</v>
      </c>
      <c r="G52" s="158"/>
      <c r="H52" s="159">
        <v>3486.1218799999997</v>
      </c>
      <c r="I52" s="163"/>
      <c r="K52" s="160"/>
      <c r="L52" s="160"/>
      <c r="M52" s="160"/>
      <c r="N52" s="160"/>
    </row>
    <row r="53" spans="1:14" x14ac:dyDescent="0.3">
      <c r="A53" s="19" t="s">
        <v>106</v>
      </c>
      <c r="B53" s="157">
        <v>0</v>
      </c>
      <c r="C53" s="162">
        <v>0</v>
      </c>
      <c r="D53" s="164">
        <v>943.08385999999996</v>
      </c>
      <c r="E53" s="163">
        <v>3.091406137846386</v>
      </c>
      <c r="F53" s="157">
        <v>3402.0734300000004</v>
      </c>
      <c r="G53" s="162">
        <v>2.0543746723681209</v>
      </c>
      <c r="H53" s="159">
        <v>4032.0982799999997</v>
      </c>
      <c r="I53" s="163">
        <v>2.6097226944813237</v>
      </c>
      <c r="K53" s="160"/>
      <c r="L53" s="160"/>
      <c r="M53" s="160"/>
      <c r="N53" s="160"/>
    </row>
    <row r="54" spans="1:14" x14ac:dyDescent="0.3">
      <c r="A54" s="6"/>
      <c r="B54" s="149"/>
      <c r="C54" s="63"/>
      <c r="D54" s="149"/>
      <c r="E54" s="134"/>
      <c r="F54" s="149"/>
      <c r="G54" s="134"/>
      <c r="I54" s="163"/>
    </row>
    <row r="55" spans="1:14" x14ac:dyDescent="0.3">
      <c r="A55" s="19" t="s">
        <v>114</v>
      </c>
      <c r="B55" s="149"/>
      <c r="C55" s="63"/>
      <c r="D55" s="149"/>
      <c r="E55" s="134"/>
      <c r="F55" s="149"/>
      <c r="G55" s="134"/>
      <c r="I55" s="163"/>
    </row>
    <row r="56" spans="1:14" x14ac:dyDescent="0.3">
      <c r="A56" s="19" t="s">
        <v>94</v>
      </c>
      <c r="B56" s="157">
        <v>460.5</v>
      </c>
      <c r="C56" s="162"/>
      <c r="D56" s="164">
        <v>201.98</v>
      </c>
      <c r="E56" s="134"/>
      <c r="F56" s="157">
        <v>1245.75</v>
      </c>
      <c r="G56" s="158"/>
      <c r="H56" s="159">
        <v>1000.88</v>
      </c>
      <c r="I56" s="163"/>
      <c r="K56" s="160"/>
      <c r="L56" s="160"/>
      <c r="M56" s="160"/>
      <c r="N56" s="160"/>
    </row>
    <row r="57" spans="1:14" x14ac:dyDescent="0.3">
      <c r="A57" s="19" t="s">
        <v>106</v>
      </c>
      <c r="B57" s="157">
        <v>624.67554000000007</v>
      </c>
      <c r="C57" s="162">
        <v>1.5273849843488909</v>
      </c>
      <c r="D57" s="164">
        <v>247.7645</v>
      </c>
      <c r="E57" s="163">
        <v>0.81216605280514598</v>
      </c>
      <c r="F57" s="157">
        <v>1692.04186</v>
      </c>
      <c r="G57" s="162">
        <v>1.0217557067163729</v>
      </c>
      <c r="H57" s="159">
        <v>1245.62798</v>
      </c>
      <c r="I57" s="163">
        <v>0.80621636243621742</v>
      </c>
      <c r="K57" s="160"/>
      <c r="L57" s="160"/>
      <c r="M57" s="160"/>
      <c r="N57" s="160"/>
    </row>
    <row r="58" spans="1:14" x14ac:dyDescent="0.3">
      <c r="A58" s="19"/>
      <c r="B58" s="157"/>
      <c r="C58" s="162"/>
      <c r="D58" s="164"/>
      <c r="E58" s="134"/>
      <c r="F58" s="157"/>
      <c r="G58" s="158"/>
      <c r="H58" s="159"/>
      <c r="I58" s="163"/>
    </row>
    <row r="59" spans="1:14" x14ac:dyDescent="0.3">
      <c r="A59" s="19" t="s">
        <v>142</v>
      </c>
      <c r="B59" s="149"/>
      <c r="C59" s="63"/>
      <c r="D59" s="149"/>
      <c r="E59" s="134"/>
      <c r="F59" s="149"/>
      <c r="G59" s="134"/>
      <c r="I59" s="163"/>
    </row>
    <row r="60" spans="1:14" x14ac:dyDescent="0.3">
      <c r="A60" s="19" t="s">
        <v>94</v>
      </c>
      <c r="B60" s="157">
        <v>5762.9489999999996</v>
      </c>
      <c r="C60" s="162"/>
      <c r="D60" s="164">
        <v>10008.299999999999</v>
      </c>
      <c r="E60" s="134"/>
      <c r="F60" s="157">
        <v>23510.774000000001</v>
      </c>
      <c r="G60" s="158"/>
      <c r="H60" s="159">
        <v>58954.815000000002</v>
      </c>
      <c r="I60" s="163"/>
      <c r="K60" s="160"/>
      <c r="L60" s="160"/>
      <c r="M60" s="160"/>
      <c r="N60" s="160"/>
    </row>
    <row r="61" spans="1:14" x14ac:dyDescent="0.3">
      <c r="A61" s="19" t="s">
        <v>106</v>
      </c>
      <c r="B61" s="157">
        <v>1663.6874499999999</v>
      </c>
      <c r="C61" s="162">
        <v>4.0678577390427284</v>
      </c>
      <c r="D61" s="164">
        <v>3918.9929400000001</v>
      </c>
      <c r="E61" s="163">
        <v>12.846364297754659</v>
      </c>
      <c r="F61" s="157">
        <v>7199.8651</v>
      </c>
      <c r="G61" s="162">
        <v>4.347707599570291</v>
      </c>
      <c r="H61" s="159">
        <v>22976.51613</v>
      </c>
      <c r="I61" s="163">
        <v>14.871248521396954</v>
      </c>
      <c r="K61" s="160"/>
      <c r="L61" s="160"/>
      <c r="M61" s="160"/>
      <c r="N61" s="160"/>
    </row>
    <row r="62" spans="1:14" x14ac:dyDescent="0.3">
      <c r="A62" s="165"/>
      <c r="B62" s="159"/>
      <c r="C62" s="166"/>
      <c r="D62" s="164"/>
      <c r="E62" s="69"/>
      <c r="F62" s="157"/>
      <c r="G62" s="162"/>
      <c r="H62" s="159"/>
      <c r="I62" s="163"/>
    </row>
    <row r="63" spans="1:14" x14ac:dyDescent="0.3">
      <c r="A63" s="92" t="s">
        <v>108</v>
      </c>
      <c r="B63" s="167">
        <v>7338.2646400000176</v>
      </c>
      <c r="C63" s="168">
        <v>17.942683048410132</v>
      </c>
      <c r="D63" s="169">
        <v>6120.2043199999971</v>
      </c>
      <c r="E63" s="170">
        <v>20.061882089384881</v>
      </c>
      <c r="F63" s="167">
        <v>29054.324550000056</v>
      </c>
      <c r="G63" s="168">
        <v>17.544732559838781</v>
      </c>
      <c r="H63" s="171">
        <v>21675.698239999962</v>
      </c>
      <c r="I63" s="170">
        <v>14.029311214025464</v>
      </c>
    </row>
    <row r="64" spans="1:14" x14ac:dyDescent="0.3">
      <c r="A64" s="112"/>
      <c r="B64" s="172"/>
      <c r="C64" s="173"/>
      <c r="D64" s="172"/>
      <c r="E64" s="173"/>
      <c r="F64" s="174"/>
      <c r="G64" s="175"/>
      <c r="H64" s="176"/>
      <c r="I64" s="177"/>
    </row>
    <row r="65" spans="1:9" x14ac:dyDescent="0.3">
      <c r="A65" s="116"/>
      <c r="B65" s="113"/>
      <c r="C65" s="178"/>
      <c r="D65" s="179"/>
      <c r="E65" s="114"/>
      <c r="F65" s="179"/>
      <c r="G65" s="114"/>
      <c r="H65" s="91"/>
      <c r="I65" s="70"/>
    </row>
    <row r="66" spans="1:9" x14ac:dyDescent="0.3">
      <c r="A66" s="93" t="s">
        <v>109</v>
      </c>
      <c r="B66" s="180">
        <v>40898.368545000005</v>
      </c>
      <c r="C66" s="115">
        <v>100</v>
      </c>
      <c r="D66" s="180">
        <v>30506.630896999999</v>
      </c>
      <c r="E66" s="115">
        <v>99.999999999999972</v>
      </c>
      <c r="F66" s="180">
        <v>165601.41028600003</v>
      </c>
      <c r="G66" s="115">
        <v>100.00000000000001</v>
      </c>
      <c r="H66" s="180">
        <v>154502.93966199999</v>
      </c>
      <c r="I66" s="115">
        <v>99.999999999999986</v>
      </c>
    </row>
    <row r="67" spans="1:9" x14ac:dyDescent="0.3">
      <c r="B67" s="24"/>
      <c r="C67" s="24"/>
      <c r="D67" s="160"/>
      <c r="F67" s="24"/>
      <c r="G67" s="24"/>
      <c r="H67" s="24"/>
    </row>
    <row r="68" spans="1:9" x14ac:dyDescent="0.3">
      <c r="B68" s="24"/>
      <c r="C68" s="24"/>
      <c r="D68" s="160"/>
    </row>
    <row r="69" spans="1:9" x14ac:dyDescent="0.3">
      <c r="B69" s="24"/>
      <c r="C69" s="24"/>
      <c r="D69" s="160"/>
      <c r="F69" s="24"/>
      <c r="G69" s="24"/>
      <c r="H69" s="24"/>
    </row>
  </sheetData>
  <mergeCells count="6">
    <mergeCell ref="A1:I1"/>
    <mergeCell ref="A2:I2"/>
    <mergeCell ref="A3:I3"/>
    <mergeCell ref="A5:A6"/>
    <mergeCell ref="B5:E5"/>
    <mergeCell ref="F5:I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D4A34-90EC-4132-B901-26AD864D6114}">
  <dimension ref="A1:K39"/>
  <sheetViews>
    <sheetView zoomScaleNormal="100" workbookViewId="0">
      <selection sqref="A1:XFD1048576"/>
    </sheetView>
  </sheetViews>
  <sheetFormatPr defaultRowHeight="14.4" x14ac:dyDescent="0.3"/>
  <cols>
    <col min="1" max="1" width="25.33203125" customWidth="1"/>
    <col min="2" max="2" width="11.5546875" customWidth="1"/>
    <col min="3" max="5" width="11.6640625" customWidth="1"/>
    <col min="8" max="9" width="11.5546875" style="160" bestFit="1" customWidth="1"/>
    <col min="10" max="11" width="13.33203125" style="160" bestFit="1" customWidth="1"/>
  </cols>
  <sheetData>
    <row r="1" spans="1:5" x14ac:dyDescent="0.3">
      <c r="A1" s="213" t="s">
        <v>183</v>
      </c>
      <c r="B1" s="213"/>
      <c r="C1" s="213"/>
    </row>
    <row r="2" spans="1:5" x14ac:dyDescent="0.3">
      <c r="A2" s="213" t="s">
        <v>158</v>
      </c>
      <c r="B2" s="213"/>
      <c r="C2" s="213"/>
    </row>
    <row r="3" spans="1:5" x14ac:dyDescent="0.3">
      <c r="A3" s="213" t="s">
        <v>198</v>
      </c>
      <c r="B3" s="213"/>
      <c r="C3" s="213"/>
    </row>
    <row r="4" spans="1:5" x14ac:dyDescent="0.3">
      <c r="A4" s="13"/>
      <c r="B4" s="13"/>
      <c r="C4" s="13"/>
      <c r="E4" s="18" t="s">
        <v>173</v>
      </c>
    </row>
    <row r="5" spans="1:5" x14ac:dyDescent="0.3">
      <c r="A5" s="228" t="s">
        <v>91</v>
      </c>
      <c r="B5" s="215" t="s">
        <v>195</v>
      </c>
      <c r="C5" s="216"/>
      <c r="D5" s="230" t="s">
        <v>196</v>
      </c>
      <c r="E5" s="231"/>
    </row>
    <row r="6" spans="1:5" x14ac:dyDescent="0.3">
      <c r="A6" s="229"/>
      <c r="B6" s="181">
        <v>2024</v>
      </c>
      <c r="C6" s="181">
        <v>2023</v>
      </c>
      <c r="D6" s="181">
        <v>2024</v>
      </c>
      <c r="E6" s="181">
        <v>2023</v>
      </c>
    </row>
    <row r="7" spans="1:5" x14ac:dyDescent="0.3">
      <c r="A7" s="54" t="s">
        <v>191</v>
      </c>
      <c r="B7" s="50"/>
      <c r="C7" s="51"/>
      <c r="D7" s="51"/>
      <c r="E7" s="52"/>
    </row>
    <row r="8" spans="1:5" x14ac:dyDescent="0.3">
      <c r="A8" s="53" t="s">
        <v>179</v>
      </c>
      <c r="B8" s="164">
        <v>6.243684</v>
      </c>
      <c r="C8" s="182">
        <v>10.937895000000001</v>
      </c>
      <c r="D8" s="182">
        <v>29.265526000000001</v>
      </c>
      <c r="E8" s="183">
        <v>16.835234</v>
      </c>
    </row>
    <row r="9" spans="1:5" x14ac:dyDescent="0.3">
      <c r="A9" s="53" t="s">
        <v>106</v>
      </c>
      <c r="B9" s="164">
        <v>210.45362</v>
      </c>
      <c r="C9" s="182">
        <v>434.76427000000001</v>
      </c>
      <c r="D9" s="182">
        <v>1018.60267</v>
      </c>
      <c r="E9" s="183">
        <v>677.30193000000008</v>
      </c>
    </row>
    <row r="10" spans="1:5" x14ac:dyDescent="0.3">
      <c r="A10" s="53"/>
      <c r="B10" s="149"/>
      <c r="E10" s="134"/>
    </row>
    <row r="11" spans="1:5" x14ac:dyDescent="0.3">
      <c r="A11" s="53" t="s">
        <v>192</v>
      </c>
      <c r="B11" s="149"/>
      <c r="E11" s="134"/>
    </row>
    <row r="12" spans="1:5" x14ac:dyDescent="0.3">
      <c r="A12" s="53" t="s">
        <v>179</v>
      </c>
      <c r="B12" s="164">
        <v>12.974210999999999</v>
      </c>
      <c r="C12" s="182">
        <v>7.3415789999999994</v>
      </c>
      <c r="D12" s="182">
        <v>45.157105000000001</v>
      </c>
      <c r="E12" s="183">
        <v>27.034151999999999</v>
      </c>
    </row>
    <row r="13" spans="1:5" x14ac:dyDescent="0.3">
      <c r="A13" s="53" t="s">
        <v>106</v>
      </c>
      <c r="B13" s="164">
        <v>171.60773999999998</v>
      </c>
      <c r="C13" s="182">
        <v>101.99827000000001</v>
      </c>
      <c r="D13" s="182">
        <v>565.68669</v>
      </c>
      <c r="E13" s="183">
        <v>358.37205</v>
      </c>
    </row>
    <row r="14" spans="1:5" x14ac:dyDescent="0.3">
      <c r="A14" s="53"/>
      <c r="B14" s="149"/>
      <c r="E14" s="134"/>
    </row>
    <row r="15" spans="1:5" x14ac:dyDescent="0.3">
      <c r="A15" s="53" t="s">
        <v>193</v>
      </c>
      <c r="B15" s="149"/>
      <c r="E15" s="134"/>
    </row>
    <row r="16" spans="1:5" x14ac:dyDescent="0.3">
      <c r="A16" s="53" t="s">
        <v>179</v>
      </c>
      <c r="B16" s="164">
        <v>1.1526320000000001</v>
      </c>
      <c r="C16" s="182">
        <v>3.6473679999999997</v>
      </c>
      <c r="D16" s="182">
        <v>11.794737</v>
      </c>
      <c r="E16" s="183">
        <v>17.341023</v>
      </c>
    </row>
    <row r="17" spans="1:5" x14ac:dyDescent="0.3">
      <c r="A17" s="53" t="s">
        <v>106</v>
      </c>
      <c r="B17" s="164">
        <v>17.529970000000002</v>
      </c>
      <c r="C17" s="182">
        <v>44.53933</v>
      </c>
      <c r="D17" s="182">
        <v>137.7775</v>
      </c>
      <c r="E17" s="183">
        <v>193.01347000000001</v>
      </c>
    </row>
    <row r="18" spans="1:5" x14ac:dyDescent="0.3">
      <c r="B18" s="149"/>
      <c r="E18" s="134"/>
    </row>
    <row r="19" spans="1:5" x14ac:dyDescent="0.3">
      <c r="A19" s="53" t="s">
        <v>194</v>
      </c>
      <c r="B19" s="149"/>
      <c r="E19" s="134"/>
    </row>
    <row r="20" spans="1:5" x14ac:dyDescent="0.3">
      <c r="A20" s="53" t="s">
        <v>94</v>
      </c>
      <c r="B20" s="164">
        <v>974.44204000000002</v>
      </c>
      <c r="C20" s="182">
        <v>227.84723000000002</v>
      </c>
      <c r="D20" s="182">
        <v>1261.0426399999999</v>
      </c>
      <c r="E20" s="183">
        <v>456.23680000000002</v>
      </c>
    </row>
    <row r="21" spans="1:5" x14ac:dyDescent="0.3">
      <c r="A21" s="53" t="s">
        <v>106</v>
      </c>
      <c r="B21" s="164">
        <v>419.11545000000001</v>
      </c>
      <c r="C21" s="182">
        <v>126.24102999999999</v>
      </c>
      <c r="D21" s="182">
        <v>542.38469999999995</v>
      </c>
      <c r="E21" s="183">
        <v>252.85933</v>
      </c>
    </row>
    <row r="22" spans="1:5" x14ac:dyDescent="0.3">
      <c r="A22" s="53"/>
      <c r="B22" s="149"/>
      <c r="E22" s="134"/>
    </row>
    <row r="23" spans="1:5" x14ac:dyDescent="0.3">
      <c r="A23" s="53" t="s">
        <v>112</v>
      </c>
      <c r="B23" s="149"/>
      <c r="E23" s="134"/>
    </row>
    <row r="24" spans="1:5" x14ac:dyDescent="0.3">
      <c r="A24" s="53" t="s">
        <v>94</v>
      </c>
      <c r="B24" s="164">
        <v>4.1609999999999996</v>
      </c>
      <c r="C24" s="182">
        <v>0.435</v>
      </c>
      <c r="D24" s="182">
        <v>9.75</v>
      </c>
      <c r="E24" s="183">
        <v>2.298</v>
      </c>
    </row>
    <row r="25" spans="1:5" x14ac:dyDescent="0.3">
      <c r="A25" s="53" t="s">
        <v>106</v>
      </c>
      <c r="B25" s="164">
        <v>247.79035999999999</v>
      </c>
      <c r="C25" s="182">
        <v>24.18862</v>
      </c>
      <c r="D25" s="182">
        <v>577.44970000000001</v>
      </c>
      <c r="E25" s="183">
        <v>117.1691</v>
      </c>
    </row>
    <row r="26" spans="1:5" x14ac:dyDescent="0.3">
      <c r="B26" s="149"/>
      <c r="E26" s="134"/>
    </row>
    <row r="27" spans="1:5" x14ac:dyDescent="0.3">
      <c r="A27" s="53" t="s">
        <v>141</v>
      </c>
      <c r="B27" s="164"/>
      <c r="C27" s="182"/>
      <c r="D27" s="182"/>
      <c r="E27" s="183"/>
    </row>
    <row r="28" spans="1:5" x14ac:dyDescent="0.3">
      <c r="A28" s="53" t="s">
        <v>94</v>
      </c>
      <c r="B28" s="164">
        <v>0</v>
      </c>
      <c r="C28" s="182">
        <v>46.258699999999997</v>
      </c>
      <c r="D28" s="182">
        <v>0</v>
      </c>
      <c r="E28" s="183">
        <v>150.26929999999999</v>
      </c>
    </row>
    <row r="29" spans="1:5" x14ac:dyDescent="0.3">
      <c r="A29" s="53" t="s">
        <v>106</v>
      </c>
      <c r="B29" s="164">
        <v>0</v>
      </c>
      <c r="C29" s="182">
        <v>59.620690000000003</v>
      </c>
      <c r="D29" s="182">
        <v>0</v>
      </c>
      <c r="E29" s="183">
        <v>175.67264</v>
      </c>
    </row>
    <row r="30" spans="1:5" x14ac:dyDescent="0.3">
      <c r="B30" s="149"/>
      <c r="E30" s="134"/>
    </row>
    <row r="31" spans="1:5" x14ac:dyDescent="0.3">
      <c r="A31" s="53" t="s">
        <v>156</v>
      </c>
      <c r="B31" s="149"/>
      <c r="E31" s="134"/>
    </row>
    <row r="32" spans="1:5" x14ac:dyDescent="0.3">
      <c r="A32" s="53" t="s">
        <v>94</v>
      </c>
      <c r="B32" s="164">
        <v>735.51599999999996</v>
      </c>
      <c r="C32" s="182">
        <v>630.69200000000001</v>
      </c>
      <c r="D32" s="182">
        <v>2588.6729999999998</v>
      </c>
      <c r="E32" s="183">
        <v>2324.335</v>
      </c>
    </row>
    <row r="33" spans="1:5" ht="15.75" customHeight="1" x14ac:dyDescent="0.3">
      <c r="A33" s="53" t="s">
        <v>106</v>
      </c>
      <c r="B33" s="164">
        <v>425.0256</v>
      </c>
      <c r="C33" s="182">
        <v>389.54475000000002</v>
      </c>
      <c r="D33" s="182">
        <v>1494.36058</v>
      </c>
      <c r="E33" s="183">
        <v>1443.2371000000001</v>
      </c>
    </row>
    <row r="34" spans="1:5" x14ac:dyDescent="0.3">
      <c r="B34" s="184"/>
      <c r="C34" s="10"/>
      <c r="D34" s="10"/>
      <c r="E34" s="185"/>
    </row>
    <row r="35" spans="1:5" x14ac:dyDescent="0.3">
      <c r="A35" s="54"/>
      <c r="B35" s="186"/>
      <c r="C35" s="186"/>
      <c r="D35" s="186"/>
      <c r="E35" s="186"/>
    </row>
    <row r="36" spans="1:5" x14ac:dyDescent="0.3">
      <c r="A36" s="110" t="s">
        <v>115</v>
      </c>
      <c r="B36" s="187">
        <v>5846.7419000000173</v>
      </c>
      <c r="C36" s="187">
        <v>4939.307359999998</v>
      </c>
      <c r="D36" s="187">
        <v>24718.062710000057</v>
      </c>
      <c r="E36" s="187">
        <v>18458.072619999959</v>
      </c>
    </row>
    <row r="37" spans="1:5" x14ac:dyDescent="0.3">
      <c r="A37" s="20"/>
      <c r="B37" s="20"/>
      <c r="C37" s="111"/>
      <c r="D37" s="87"/>
      <c r="E37" s="87"/>
    </row>
    <row r="38" spans="1:5" x14ac:dyDescent="0.3">
      <c r="A38" s="21" t="s">
        <v>116</v>
      </c>
      <c r="B38" s="88">
        <v>7338.2646400000176</v>
      </c>
      <c r="C38" s="88">
        <v>6120.2043199999971</v>
      </c>
      <c r="D38" s="88">
        <v>29054.324550000056</v>
      </c>
      <c r="E38" s="88">
        <v>21675.698239999962</v>
      </c>
    </row>
    <row r="39" spans="1:5" x14ac:dyDescent="0.3">
      <c r="A39" s="1" t="s">
        <v>85</v>
      </c>
      <c r="B39" s="1"/>
      <c r="C39" s="1"/>
    </row>
  </sheetData>
  <mergeCells count="6">
    <mergeCell ref="D5:E5"/>
    <mergeCell ref="A1:C1"/>
    <mergeCell ref="A2:C2"/>
    <mergeCell ref="A3:C3"/>
    <mergeCell ref="A5:A6"/>
    <mergeCell ref="B5:C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28"/>
  <sheetViews>
    <sheetView workbookViewId="0">
      <selection sqref="A1:XFD1048576"/>
    </sheetView>
  </sheetViews>
  <sheetFormatPr defaultRowHeight="14.4" x14ac:dyDescent="0.3"/>
  <cols>
    <col min="1" max="1" width="26.88671875" customWidth="1"/>
    <col min="2" max="2" width="13.33203125" bestFit="1" customWidth="1"/>
    <col min="3" max="3" width="9.5546875" bestFit="1" customWidth="1"/>
    <col min="4" max="4" width="12.109375" bestFit="1" customWidth="1"/>
    <col min="5" max="5" width="8.5546875" bestFit="1" customWidth="1"/>
    <col min="6" max="6" width="10.5546875" bestFit="1" customWidth="1"/>
    <col min="7" max="7" width="8.5546875" bestFit="1" customWidth="1"/>
    <col min="8" max="8" width="12.109375" bestFit="1" customWidth="1"/>
    <col min="9" max="9" width="10" bestFit="1" customWidth="1"/>
  </cols>
  <sheetData>
    <row r="1" spans="1:9" x14ac:dyDescent="0.3">
      <c r="A1" s="213" t="s">
        <v>131</v>
      </c>
      <c r="B1" s="213"/>
      <c r="C1" s="213"/>
      <c r="D1" s="213"/>
      <c r="E1" s="213"/>
      <c r="F1" s="213"/>
      <c r="G1" s="213"/>
      <c r="H1" s="213"/>
      <c r="I1" s="213"/>
    </row>
    <row r="2" spans="1:9" x14ac:dyDescent="0.3">
      <c r="A2" s="213" t="s">
        <v>139</v>
      </c>
      <c r="B2" s="213"/>
      <c r="C2" s="213"/>
      <c r="D2" s="213"/>
      <c r="E2" s="213"/>
      <c r="F2" s="213"/>
      <c r="G2" s="213"/>
      <c r="H2" s="213"/>
      <c r="I2" s="213"/>
    </row>
    <row r="3" spans="1:9" x14ac:dyDescent="0.3">
      <c r="A3" s="213" t="s">
        <v>198</v>
      </c>
      <c r="B3" s="213"/>
      <c r="C3" s="213"/>
      <c r="D3" s="213"/>
      <c r="E3" s="213"/>
      <c r="F3" s="213"/>
      <c r="G3" s="213"/>
      <c r="H3" s="213"/>
      <c r="I3" s="213"/>
    </row>
    <row r="4" spans="1:9" x14ac:dyDescent="0.3">
      <c r="A4" s="10"/>
      <c r="B4" s="10"/>
      <c r="C4" s="10"/>
      <c r="D4" s="10"/>
      <c r="E4" s="10"/>
      <c r="F4" s="10"/>
      <c r="G4" s="10"/>
      <c r="H4" s="10"/>
      <c r="I4" s="18" t="s">
        <v>173</v>
      </c>
    </row>
    <row r="5" spans="1:9" x14ac:dyDescent="0.3">
      <c r="A5" s="228" t="s">
        <v>29</v>
      </c>
      <c r="B5" s="215" t="s">
        <v>62</v>
      </c>
      <c r="C5" s="216"/>
      <c r="D5" s="219" t="s">
        <v>61</v>
      </c>
      <c r="E5" s="225"/>
      <c r="F5" s="225"/>
      <c r="G5" s="225"/>
      <c r="H5" s="225"/>
      <c r="I5" s="220"/>
    </row>
    <row r="6" spans="1:9" x14ac:dyDescent="0.3">
      <c r="A6" s="229"/>
      <c r="B6" s="217"/>
      <c r="C6" s="218"/>
      <c r="D6" s="221" t="s">
        <v>16</v>
      </c>
      <c r="E6" s="226"/>
      <c r="F6" s="221" t="s">
        <v>17</v>
      </c>
      <c r="G6" s="226"/>
      <c r="H6" s="221" t="s">
        <v>18</v>
      </c>
      <c r="I6" s="226"/>
    </row>
    <row r="7" spans="1:9" x14ac:dyDescent="0.3">
      <c r="A7" s="26"/>
      <c r="B7" s="129">
        <v>45413</v>
      </c>
      <c r="C7" s="130">
        <v>45047</v>
      </c>
      <c r="D7" s="129">
        <v>45413</v>
      </c>
      <c r="E7" s="130">
        <v>45047</v>
      </c>
      <c r="F7" s="129">
        <v>45413</v>
      </c>
      <c r="G7" s="130">
        <v>45047</v>
      </c>
      <c r="H7" s="129">
        <v>45413</v>
      </c>
      <c r="I7" s="130">
        <v>45047</v>
      </c>
    </row>
    <row r="8" spans="1:9" x14ac:dyDescent="0.3">
      <c r="A8" s="29" t="s">
        <v>144</v>
      </c>
      <c r="B8" s="56">
        <v>904.48279000000002</v>
      </c>
      <c r="C8" s="55">
        <v>428.88145000000003</v>
      </c>
      <c r="D8" s="56">
        <v>0</v>
      </c>
      <c r="E8" s="55">
        <v>0</v>
      </c>
      <c r="F8" s="56">
        <v>0</v>
      </c>
      <c r="G8" s="55">
        <v>0</v>
      </c>
      <c r="H8" s="56">
        <v>0</v>
      </c>
      <c r="I8" s="55">
        <v>0</v>
      </c>
    </row>
    <row r="9" spans="1:9" x14ac:dyDescent="0.3">
      <c r="A9" s="29" t="s">
        <v>145</v>
      </c>
      <c r="B9" s="56">
        <v>1440.0328100000002</v>
      </c>
      <c r="C9" s="55">
        <v>938.98999000000003</v>
      </c>
      <c r="D9" s="56">
        <v>0</v>
      </c>
      <c r="E9" s="55">
        <v>0</v>
      </c>
      <c r="F9" s="56">
        <v>0</v>
      </c>
      <c r="G9" s="55">
        <v>0</v>
      </c>
      <c r="H9" s="56">
        <v>0</v>
      </c>
      <c r="I9" s="55">
        <v>0</v>
      </c>
    </row>
    <row r="10" spans="1:9" x14ac:dyDescent="0.3">
      <c r="A10" s="29" t="s">
        <v>146</v>
      </c>
      <c r="B10" s="56">
        <v>3037.69976</v>
      </c>
      <c r="C10" s="55">
        <v>1991.3048600000002</v>
      </c>
      <c r="D10" s="56">
        <v>0</v>
      </c>
      <c r="E10" s="55">
        <v>0</v>
      </c>
      <c r="F10" s="56">
        <v>0</v>
      </c>
      <c r="G10" s="55">
        <v>0</v>
      </c>
      <c r="H10" s="56">
        <v>0</v>
      </c>
      <c r="I10" s="55">
        <v>0</v>
      </c>
    </row>
    <row r="11" spans="1:9" x14ac:dyDescent="0.3">
      <c r="A11" s="29" t="s">
        <v>147</v>
      </c>
      <c r="B11" s="56">
        <v>1288.2267099999999</v>
      </c>
      <c r="C11" s="55">
        <v>325.9556</v>
      </c>
      <c r="D11" s="56">
        <v>0</v>
      </c>
      <c r="E11" s="55">
        <v>0</v>
      </c>
      <c r="F11" s="56">
        <v>0.17602999999999999</v>
      </c>
      <c r="G11" s="55">
        <v>0</v>
      </c>
      <c r="H11" s="56">
        <v>0.17602999999999999</v>
      </c>
      <c r="I11" s="55">
        <v>0</v>
      </c>
    </row>
    <row r="12" spans="1:9" x14ac:dyDescent="0.3">
      <c r="A12" s="29" t="s">
        <v>123</v>
      </c>
      <c r="B12" s="56">
        <v>2379.2746899999997</v>
      </c>
      <c r="C12" s="55">
        <v>1008.6355500000001</v>
      </c>
      <c r="D12" s="56">
        <v>839.48215000000005</v>
      </c>
      <c r="E12" s="55">
        <v>140.05483999999998</v>
      </c>
      <c r="F12" s="56">
        <v>3.3288699999999998</v>
      </c>
      <c r="G12" s="55">
        <v>0</v>
      </c>
      <c r="H12" s="56">
        <v>842.8110200000001</v>
      </c>
      <c r="I12" s="55">
        <v>140.05483999999998</v>
      </c>
    </row>
    <row r="13" spans="1:9" x14ac:dyDescent="0.3">
      <c r="A13" s="29" t="s">
        <v>148</v>
      </c>
      <c r="B13" s="56">
        <v>415.86667999999997</v>
      </c>
      <c r="C13" s="55">
        <v>661.95577000000003</v>
      </c>
      <c r="D13" s="56">
        <v>0</v>
      </c>
      <c r="E13" s="55">
        <v>0</v>
      </c>
      <c r="F13" s="56">
        <v>0</v>
      </c>
      <c r="G13" s="55">
        <v>0</v>
      </c>
      <c r="H13" s="56">
        <v>0</v>
      </c>
      <c r="I13" s="55">
        <v>0</v>
      </c>
    </row>
    <row r="14" spans="1:9" x14ac:dyDescent="0.3">
      <c r="A14" s="29" t="s">
        <v>117</v>
      </c>
      <c r="B14" s="56">
        <v>23467.525140000002</v>
      </c>
      <c r="C14" s="55">
        <v>22494.0982</v>
      </c>
      <c r="D14" s="56">
        <v>1995.1957</v>
      </c>
      <c r="E14" s="55">
        <v>4557.2583569999997</v>
      </c>
      <c r="F14" s="56">
        <v>59.257129999999997</v>
      </c>
      <c r="G14" s="55">
        <v>0</v>
      </c>
      <c r="H14" s="56">
        <v>2054.4528300000002</v>
      </c>
      <c r="I14" s="55">
        <v>4557.2583569999997</v>
      </c>
    </row>
    <row r="15" spans="1:9" x14ac:dyDescent="0.3">
      <c r="A15" s="29" t="s">
        <v>119</v>
      </c>
      <c r="B15" s="56">
        <v>1543.9963</v>
      </c>
      <c r="C15" s="55">
        <v>995.36559</v>
      </c>
      <c r="D15" s="56">
        <v>0</v>
      </c>
      <c r="E15" s="55">
        <v>0</v>
      </c>
      <c r="F15" s="56">
        <v>2284.8187499999999</v>
      </c>
      <c r="G15" s="55">
        <v>3147.3</v>
      </c>
      <c r="H15" s="56">
        <v>2284.8187499999999</v>
      </c>
      <c r="I15" s="55">
        <v>3147.3</v>
      </c>
    </row>
    <row r="16" spans="1:9" x14ac:dyDescent="0.3">
      <c r="A16" s="29" t="s">
        <v>118</v>
      </c>
      <c r="B16" s="56">
        <v>1921.80735</v>
      </c>
      <c r="C16" s="55">
        <v>2871.1243899999999</v>
      </c>
      <c r="D16" s="56">
        <v>514.14538000000005</v>
      </c>
      <c r="E16" s="55">
        <v>0</v>
      </c>
      <c r="F16" s="56">
        <v>0</v>
      </c>
      <c r="G16" s="55">
        <v>12.70162</v>
      </c>
      <c r="H16" s="56">
        <v>514.14538000000005</v>
      </c>
      <c r="I16" s="55">
        <v>12.70162</v>
      </c>
    </row>
    <row r="17" spans="1:9" x14ac:dyDescent="0.3">
      <c r="A17" s="29" t="s">
        <v>120</v>
      </c>
      <c r="B17" s="56">
        <v>521.38331000000005</v>
      </c>
      <c r="C17" s="55">
        <v>1211.7397599999999</v>
      </c>
      <c r="D17" s="56">
        <v>312.28278</v>
      </c>
      <c r="E17" s="55">
        <v>283.67462999999998</v>
      </c>
      <c r="F17" s="56">
        <v>0</v>
      </c>
      <c r="G17" s="55">
        <v>0</v>
      </c>
      <c r="H17" s="56">
        <v>312.28278</v>
      </c>
      <c r="I17" s="55">
        <v>283.67462999999998</v>
      </c>
    </row>
    <row r="18" spans="1:9" x14ac:dyDescent="0.3">
      <c r="A18" s="29" t="s">
        <v>149</v>
      </c>
      <c r="B18" s="56">
        <v>954.54323999999997</v>
      </c>
      <c r="C18" s="55">
        <v>1830.15841</v>
      </c>
      <c r="D18" s="56">
        <v>0</v>
      </c>
      <c r="E18" s="55">
        <v>0</v>
      </c>
      <c r="F18" s="56">
        <v>0</v>
      </c>
      <c r="G18" s="55">
        <v>0</v>
      </c>
      <c r="H18" s="56">
        <v>0</v>
      </c>
      <c r="I18" s="55">
        <v>0</v>
      </c>
    </row>
    <row r="19" spans="1:9" x14ac:dyDescent="0.3">
      <c r="A19" s="29" t="s">
        <v>150</v>
      </c>
      <c r="B19" s="56">
        <v>0</v>
      </c>
      <c r="C19" s="55">
        <v>0</v>
      </c>
      <c r="D19" s="56">
        <v>0</v>
      </c>
      <c r="E19" s="55">
        <v>0</v>
      </c>
      <c r="F19" s="56">
        <v>0</v>
      </c>
      <c r="G19" s="55">
        <v>0</v>
      </c>
      <c r="H19" s="56">
        <v>0</v>
      </c>
      <c r="I19" s="55">
        <v>0</v>
      </c>
    </row>
    <row r="20" spans="1:9" x14ac:dyDescent="0.3">
      <c r="A20" s="29" t="s">
        <v>124</v>
      </c>
      <c r="B20" s="56">
        <v>568.13330000000008</v>
      </c>
      <c r="C20" s="55">
        <v>381.03872999999999</v>
      </c>
      <c r="D20" s="56">
        <v>0</v>
      </c>
      <c r="E20" s="55">
        <v>0</v>
      </c>
      <c r="F20" s="56">
        <v>0</v>
      </c>
      <c r="G20" s="55">
        <v>0</v>
      </c>
      <c r="H20" s="56">
        <v>0</v>
      </c>
      <c r="I20" s="55">
        <v>0</v>
      </c>
    </row>
    <row r="21" spans="1:9" x14ac:dyDescent="0.3">
      <c r="A21" s="29" t="s">
        <v>121</v>
      </c>
      <c r="B21" s="56">
        <v>1602.1291000000001</v>
      </c>
      <c r="C21" s="55">
        <v>2226.8151400000002</v>
      </c>
      <c r="D21" s="56">
        <v>376.16287</v>
      </c>
      <c r="E21" s="55">
        <v>121.87314000000001</v>
      </c>
      <c r="F21" s="56">
        <v>131.404</v>
      </c>
      <c r="G21" s="55">
        <v>0</v>
      </c>
      <c r="H21" s="56">
        <v>507.56686999999999</v>
      </c>
      <c r="I21" s="55">
        <v>121.87314000000001</v>
      </c>
    </row>
    <row r="22" spans="1:9" x14ac:dyDescent="0.3">
      <c r="A22" s="29" t="s">
        <v>151</v>
      </c>
      <c r="B22" s="56">
        <v>70.685289999999995</v>
      </c>
      <c r="C22" s="55">
        <v>0.39970999999999995</v>
      </c>
      <c r="D22" s="56">
        <v>0</v>
      </c>
      <c r="E22" s="55">
        <v>0</v>
      </c>
      <c r="F22" s="56">
        <v>0</v>
      </c>
      <c r="G22" s="55">
        <v>0</v>
      </c>
      <c r="H22" s="56">
        <v>0</v>
      </c>
      <c r="I22" s="55">
        <v>0</v>
      </c>
    </row>
    <row r="23" spans="1:9" x14ac:dyDescent="0.3">
      <c r="A23" s="29" t="s">
        <v>122</v>
      </c>
      <c r="B23" s="56">
        <v>3069.0663199999999</v>
      </c>
      <c r="C23" s="55">
        <v>3591.9747699999998</v>
      </c>
      <c r="D23" s="56">
        <v>17.993189999999998</v>
      </c>
      <c r="E23" s="55">
        <v>18.432220000000001</v>
      </c>
      <c r="F23" s="56">
        <v>0</v>
      </c>
      <c r="G23" s="55">
        <v>0</v>
      </c>
      <c r="H23" s="56">
        <v>17.993189999999998</v>
      </c>
      <c r="I23" s="55">
        <v>18.432220000000001</v>
      </c>
    </row>
    <row r="24" spans="1:9" x14ac:dyDescent="0.3">
      <c r="A24" s="29" t="s">
        <v>152</v>
      </c>
      <c r="B24" s="56">
        <v>1262.0280500000001</v>
      </c>
      <c r="C24" s="55">
        <v>693.3424</v>
      </c>
      <c r="D24" s="56">
        <v>0</v>
      </c>
      <c r="E24" s="55">
        <v>0</v>
      </c>
      <c r="F24" s="56">
        <v>0</v>
      </c>
      <c r="G24" s="55">
        <v>0.55482000000000009</v>
      </c>
      <c r="H24" s="56">
        <v>0</v>
      </c>
      <c r="I24" s="55">
        <v>0.55482000000000009</v>
      </c>
    </row>
    <row r="25" spans="1:9" x14ac:dyDescent="0.3">
      <c r="A25" s="29" t="s">
        <v>125</v>
      </c>
      <c r="B25" s="56">
        <v>2155.6501800000001</v>
      </c>
      <c r="C25" s="55">
        <v>1817.58672</v>
      </c>
      <c r="D25" s="56">
        <v>0</v>
      </c>
      <c r="E25" s="55">
        <v>57.639669999999995</v>
      </c>
      <c r="F25" s="56">
        <v>0</v>
      </c>
      <c r="G25" s="55">
        <v>0</v>
      </c>
      <c r="H25" s="56">
        <v>0</v>
      </c>
      <c r="I25" s="55">
        <v>57.639669999999995</v>
      </c>
    </row>
    <row r="26" spans="1:9" x14ac:dyDescent="0.3">
      <c r="A26" s="29" t="s">
        <v>153</v>
      </c>
      <c r="B26" s="56">
        <v>0</v>
      </c>
      <c r="C26" s="55">
        <v>0</v>
      </c>
      <c r="D26" s="56">
        <v>0</v>
      </c>
      <c r="E26" s="55">
        <v>0</v>
      </c>
      <c r="F26" s="56">
        <v>0</v>
      </c>
      <c r="G26" s="55">
        <v>0</v>
      </c>
      <c r="H26" s="56">
        <v>0</v>
      </c>
      <c r="I26" s="55">
        <v>0</v>
      </c>
    </row>
    <row r="27" spans="1:9" x14ac:dyDescent="0.3">
      <c r="A27" s="30" t="s">
        <v>154</v>
      </c>
      <c r="B27" s="76">
        <v>776.64379000000008</v>
      </c>
      <c r="C27" s="131">
        <v>864.65593000000001</v>
      </c>
      <c r="D27" s="76">
        <v>0</v>
      </c>
      <c r="E27" s="131">
        <v>0</v>
      </c>
      <c r="F27" s="76">
        <v>0</v>
      </c>
      <c r="G27" s="131">
        <v>0</v>
      </c>
      <c r="H27" s="76">
        <v>0</v>
      </c>
      <c r="I27" s="131">
        <v>0</v>
      </c>
    </row>
    <row r="28" spans="1:9" x14ac:dyDescent="0.3">
      <c r="A28" s="1" t="s">
        <v>85</v>
      </c>
      <c r="B28" s="1"/>
    </row>
  </sheetData>
  <mergeCells count="9">
    <mergeCell ref="A1:I1"/>
    <mergeCell ref="A2:I2"/>
    <mergeCell ref="A3:I3"/>
    <mergeCell ref="A5:A6"/>
    <mergeCell ref="B5:C6"/>
    <mergeCell ref="D5:I5"/>
    <mergeCell ref="D6:E6"/>
    <mergeCell ref="F6:G6"/>
    <mergeCell ref="H6:I6"/>
  </mergeCells>
  <pageMargins left="0.7" right="0.7" top="0.75" bottom="0.75" header="0.3" footer="0.3"/>
  <pageSetup scale="8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6"/>
  <sheetViews>
    <sheetView workbookViewId="0">
      <selection activeCell="E38" sqref="E38"/>
    </sheetView>
  </sheetViews>
  <sheetFormatPr defaultRowHeight="14.4" x14ac:dyDescent="0.3"/>
  <cols>
    <col min="1" max="1" width="26.109375" customWidth="1"/>
    <col min="2" max="3" width="14.33203125" bestFit="1" customWidth="1"/>
    <col min="4" max="9" width="12.5546875" bestFit="1" customWidth="1"/>
    <col min="10" max="11" width="12.88671875" bestFit="1" customWidth="1"/>
  </cols>
  <sheetData>
    <row r="1" spans="1:11" x14ac:dyDescent="0.3">
      <c r="A1" s="213" t="s">
        <v>159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x14ac:dyDescent="0.3">
      <c r="A2" s="213" t="s">
        <v>127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x14ac:dyDescent="0.3">
      <c r="A3" s="213" t="s">
        <v>172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</row>
    <row r="4" spans="1:11" x14ac:dyDescent="0.3">
      <c r="A4" s="10"/>
      <c r="B4" s="10"/>
      <c r="C4" s="10"/>
      <c r="D4" s="10"/>
      <c r="E4" s="10"/>
      <c r="F4" s="10"/>
      <c r="G4" s="10"/>
      <c r="H4" s="10"/>
      <c r="K4" s="32" t="s">
        <v>65</v>
      </c>
    </row>
    <row r="5" spans="1:11" x14ac:dyDescent="0.3">
      <c r="A5" s="228" t="s">
        <v>14</v>
      </c>
      <c r="B5" s="215" t="s">
        <v>62</v>
      </c>
      <c r="C5" s="216"/>
      <c r="D5" s="214" t="s">
        <v>61</v>
      </c>
      <c r="E5" s="214"/>
      <c r="F5" s="214"/>
      <c r="G5" s="214"/>
      <c r="H5" s="214"/>
      <c r="I5" s="214"/>
      <c r="J5" s="215" t="s">
        <v>63</v>
      </c>
      <c r="K5" s="216"/>
    </row>
    <row r="6" spans="1:11" x14ac:dyDescent="0.3">
      <c r="A6" s="229"/>
      <c r="B6" s="223"/>
      <c r="C6" s="232"/>
      <c r="D6" s="214" t="s">
        <v>16</v>
      </c>
      <c r="E6" s="214"/>
      <c r="F6" s="214" t="s">
        <v>17</v>
      </c>
      <c r="G6" s="214"/>
      <c r="H6" s="225" t="s">
        <v>18</v>
      </c>
      <c r="I6" s="220"/>
      <c r="J6" s="223"/>
      <c r="K6" s="224"/>
    </row>
    <row r="7" spans="1:11" x14ac:dyDescent="0.3">
      <c r="A7" s="33"/>
      <c r="B7" s="13" t="s">
        <v>170</v>
      </c>
      <c r="C7" s="13" t="s">
        <v>170</v>
      </c>
      <c r="D7" s="34" t="s">
        <v>170</v>
      </c>
      <c r="E7" s="35" t="s">
        <v>170</v>
      </c>
      <c r="F7" s="13" t="s">
        <v>170</v>
      </c>
      <c r="G7" s="35" t="s">
        <v>170</v>
      </c>
      <c r="H7" s="13" t="s">
        <v>170</v>
      </c>
      <c r="I7" s="35" t="s">
        <v>170</v>
      </c>
      <c r="J7" s="13" t="s">
        <v>170</v>
      </c>
      <c r="K7" s="35" t="s">
        <v>170</v>
      </c>
    </row>
    <row r="8" spans="1:11" x14ac:dyDescent="0.3">
      <c r="A8" s="36"/>
      <c r="B8" s="37">
        <v>2014</v>
      </c>
      <c r="C8" s="38">
        <v>2013</v>
      </c>
      <c r="D8" s="37">
        <v>2014</v>
      </c>
      <c r="E8" s="39">
        <v>2013</v>
      </c>
      <c r="F8" s="38">
        <v>2014</v>
      </c>
      <c r="G8" s="39">
        <v>2013</v>
      </c>
      <c r="H8" s="38">
        <v>2014</v>
      </c>
      <c r="I8" s="39">
        <v>2013</v>
      </c>
      <c r="J8" s="38">
        <v>2014</v>
      </c>
      <c r="K8" s="39">
        <v>2013</v>
      </c>
    </row>
    <row r="9" spans="1:11" x14ac:dyDescent="0.3">
      <c r="A9" s="40" t="s">
        <v>0</v>
      </c>
      <c r="B9" s="56">
        <f>SUM('[1]Import by SITC 2014'!B4:C4)/1000</f>
        <v>29274.383439999998</v>
      </c>
      <c r="C9" s="71">
        <f>SUM('[2]Import by SITC 2013'!B4:C4)/1000</f>
        <v>31359.497090000001</v>
      </c>
      <c r="D9" s="56">
        <f>SUM('[1]Exports by SITC 2014'!B4:C4)/1000</f>
        <v>63102.2765</v>
      </c>
      <c r="E9" s="59">
        <f>SUM('[2]Exports by SITC 2013'!B4:C4)/1000</f>
        <v>78571.425979999985</v>
      </c>
      <c r="F9" s="72">
        <f>SUM('[1]Re-Exports by SITC 2014'!B4:C4)/1000</f>
        <v>239.53916000000001</v>
      </c>
      <c r="G9" s="59">
        <f>SUM('[2]Re-Exports by SITC 2013'!B4:C4)/1000</f>
        <v>131.62976999999998</v>
      </c>
      <c r="H9" s="72">
        <f>D9+F9</f>
        <v>63341.81566</v>
      </c>
      <c r="I9" s="59">
        <f>G9+E9</f>
        <v>78703.055749999985</v>
      </c>
      <c r="J9" s="58">
        <f>H9-B9</f>
        <v>34067.432220000002</v>
      </c>
      <c r="K9" s="59">
        <f>I9-C9</f>
        <v>47343.558659999981</v>
      </c>
    </row>
    <row r="10" spans="1:11" x14ac:dyDescent="0.3">
      <c r="A10" s="40" t="s">
        <v>1</v>
      </c>
      <c r="B10" s="56">
        <f>SUM('[1]Import by SITC 2014'!B5:C5)/1000</f>
        <v>6886.8480099999997</v>
      </c>
      <c r="C10" s="71">
        <f>SUM('[2]Import by SITC 2013'!B5:C5)/1000</f>
        <v>7227.8168399999995</v>
      </c>
      <c r="D10" s="56">
        <f>SUM('[1]Exports by SITC 2014'!B5:C5)/1000</f>
        <v>16.973599999999998</v>
      </c>
      <c r="E10" s="59">
        <f>SUM('[2]Exports by SITC 2013'!B5:C5)/1000</f>
        <v>75.613550000000004</v>
      </c>
      <c r="F10" s="72">
        <f>SUM('[1]Re-Exports by SITC 2014'!B5:C5)/1000</f>
        <v>1168.0750600000001</v>
      </c>
      <c r="G10" s="59">
        <f>SUM('[2]Re-Exports by SITC 2013'!B5:C5)/1000</f>
        <v>952.33828000000005</v>
      </c>
      <c r="H10" s="72">
        <f t="shared" ref="H10:H21" si="0">D10+F10</f>
        <v>1185.0486600000002</v>
      </c>
      <c r="I10" s="59">
        <f t="shared" ref="I10:I21" si="1">G10+E10</f>
        <v>1027.95183</v>
      </c>
      <c r="J10" s="60">
        <f t="shared" ref="J10:K21" si="2">H10-B10</f>
        <v>-5701.7993499999993</v>
      </c>
      <c r="K10" s="61">
        <f t="shared" si="2"/>
        <v>-6199.8650099999995</v>
      </c>
    </row>
    <row r="11" spans="1:11" x14ac:dyDescent="0.3">
      <c r="A11" s="40" t="s">
        <v>2</v>
      </c>
      <c r="B11" s="56">
        <f>SUM('[1]Import by SITC 2014'!B6:C6)/1000</f>
        <v>3303.5206699999999</v>
      </c>
      <c r="C11" s="71">
        <f>SUM('[2]Import by SITC 2013'!B6:C6)/1000</f>
        <v>2331.3383699999999</v>
      </c>
      <c r="D11" s="56">
        <f>SUM('[1]Exports by SITC 2014'!B6:C6)/1000</f>
        <v>809.37454000000002</v>
      </c>
      <c r="E11" s="59">
        <f>SUM('[2]Exports by SITC 2013'!B6:C6)/1000</f>
        <v>475.53702000000004</v>
      </c>
      <c r="F11" s="72">
        <f>SUM('[1]Re-Exports by SITC 2014'!B6:C6)/1000</f>
        <v>7.7010000000000009E-2</v>
      </c>
      <c r="G11" s="59">
        <f>SUM('[2]Re-Exports by SITC 2013'!B6:C6)/1000</f>
        <v>309.88830000000002</v>
      </c>
      <c r="H11" s="72">
        <f t="shared" si="0"/>
        <v>809.45155</v>
      </c>
      <c r="I11" s="59">
        <f t="shared" si="1"/>
        <v>785.42532000000006</v>
      </c>
      <c r="J11" s="60">
        <f t="shared" si="2"/>
        <v>-2494.0691200000001</v>
      </c>
      <c r="K11" s="61">
        <f t="shared" si="2"/>
        <v>-1545.9130499999999</v>
      </c>
    </row>
    <row r="12" spans="1:11" x14ac:dyDescent="0.3">
      <c r="A12" s="40" t="s">
        <v>3</v>
      </c>
      <c r="B12" s="56">
        <f>SUM('[1]Import by SITC 2014'!B7:C7)/1000</f>
        <v>49494.550159999999</v>
      </c>
      <c r="C12" s="71">
        <f>SUM('[2]Import by SITC 2013'!B7:C7)/1000</f>
        <v>48756.083570000003</v>
      </c>
      <c r="D12" s="56">
        <f>SUM('[1]Exports by SITC 2014'!B7:C7)/1000</f>
        <v>27125.865619999997</v>
      </c>
      <c r="E12" s="59">
        <f>SUM('[2]Exports by SITC 2013'!B7:C7)/1000</f>
        <v>30014.403420000002</v>
      </c>
      <c r="F12" s="72">
        <f>SUM('[1]Re-Exports by SITC 2014'!B7:C7)/1000</f>
        <v>3918.6817900000001</v>
      </c>
      <c r="G12" s="59">
        <f>SUM('[2]Re-Exports by SITC 2013'!B7:C7)/1000</f>
        <v>3967.2690499999999</v>
      </c>
      <c r="H12" s="72">
        <f t="shared" si="0"/>
        <v>31044.547409999996</v>
      </c>
      <c r="I12" s="59">
        <f t="shared" si="1"/>
        <v>33981.672470000005</v>
      </c>
      <c r="J12" s="60">
        <f t="shared" si="2"/>
        <v>-18450.002750000003</v>
      </c>
      <c r="K12" s="61">
        <f t="shared" si="2"/>
        <v>-14774.411099999998</v>
      </c>
    </row>
    <row r="13" spans="1:11" x14ac:dyDescent="0.3">
      <c r="A13" s="40" t="s">
        <v>4</v>
      </c>
      <c r="B13" s="56">
        <f>SUM('[1]Import by SITC 2014'!B8:C8)/1000</f>
        <v>2425.8977400000003</v>
      </c>
      <c r="C13" s="71">
        <f>SUM('[2]Import by SITC 2013'!B8:C8)/1000</f>
        <v>2151.2265499999999</v>
      </c>
      <c r="D13" s="56">
        <f>SUM('[1]Exports by SITC 2014'!B8:C8)/1000</f>
        <v>2.3705599999999998</v>
      </c>
      <c r="E13" s="59">
        <f>SUM('[2]Exports by SITC 2013'!B8:C8)/1000</f>
        <v>0</v>
      </c>
      <c r="F13" s="72">
        <f>SUM('[1]Re-Exports by SITC 2014'!B8:C8)/1000</f>
        <v>6.6959999999999992E-2</v>
      </c>
      <c r="G13" s="59">
        <f>SUM('[2]Re-Exports by SITC 2013'!B8:C8)/1000</f>
        <v>0</v>
      </c>
      <c r="H13" s="72">
        <f t="shared" si="0"/>
        <v>2.4375199999999997</v>
      </c>
      <c r="I13" s="59">
        <f t="shared" si="1"/>
        <v>0</v>
      </c>
      <c r="J13" s="60">
        <f t="shared" si="2"/>
        <v>-2423.4602200000004</v>
      </c>
      <c r="K13" s="61">
        <f t="shared" si="2"/>
        <v>-2151.2265499999999</v>
      </c>
    </row>
    <row r="14" spans="1:11" x14ac:dyDescent="0.3">
      <c r="A14" s="40" t="s">
        <v>5</v>
      </c>
      <c r="B14" s="56">
        <f>SUM('[1]Import by SITC 2014'!B9:C9)/1000</f>
        <v>20383.342980000001</v>
      </c>
      <c r="C14" s="71">
        <f>SUM('[2]Import by SITC 2013'!B9:C9)/1000</f>
        <v>21726.38279</v>
      </c>
      <c r="D14" s="56">
        <f>SUM('[1]Exports by SITC 2014'!B9:C9)/1000</f>
        <v>1242.3349700000001</v>
      </c>
      <c r="E14" s="59">
        <f>SUM('[2]Exports by SITC 2013'!B9:C9)/1000</f>
        <v>1910.5976000000001</v>
      </c>
      <c r="F14" s="72">
        <f>SUM('[1]Re-Exports by SITC 2014'!B9:C9)/1000</f>
        <v>140.11913999999999</v>
      </c>
      <c r="G14" s="59">
        <f>SUM('[2]Re-Exports by SITC 2013'!B9:C9)/1000</f>
        <v>386.70888000000002</v>
      </c>
      <c r="H14" s="72">
        <f t="shared" si="0"/>
        <v>1382.4541100000001</v>
      </c>
      <c r="I14" s="59">
        <f t="shared" si="1"/>
        <v>2297.3064800000002</v>
      </c>
      <c r="J14" s="60">
        <f t="shared" si="2"/>
        <v>-19000.888870000002</v>
      </c>
      <c r="K14" s="61">
        <f t="shared" si="2"/>
        <v>-19429.07631</v>
      </c>
    </row>
    <row r="15" spans="1:11" x14ac:dyDescent="0.3">
      <c r="A15" s="40" t="s">
        <v>6</v>
      </c>
      <c r="B15" s="56">
        <f>SUM('[1]Import by SITC 2014'!B10:C10)/1000</f>
        <v>29213.826949999999</v>
      </c>
      <c r="C15" s="71">
        <f>SUM('[2]Import by SITC 2013'!B10:C10)/1000</f>
        <v>32325.686420000002</v>
      </c>
      <c r="D15" s="56">
        <f>SUM('[1]Exports by SITC 2014'!B10:C10)/1000</f>
        <v>134.74381</v>
      </c>
      <c r="E15" s="59">
        <f>SUM('[2]Exports by SITC 2013'!B10:C10)/1000</f>
        <v>188.14795000000001</v>
      </c>
      <c r="F15" s="72">
        <f>SUM('[1]Re-Exports by SITC 2014'!B10:C10)/1000</f>
        <v>948.64992999999993</v>
      </c>
      <c r="G15" s="59">
        <f>SUM('[2]Re-Exports by SITC 2013'!B10:C10)/1000</f>
        <v>1605.10014</v>
      </c>
      <c r="H15" s="72">
        <f t="shared" si="0"/>
        <v>1083.39374</v>
      </c>
      <c r="I15" s="59">
        <f t="shared" si="1"/>
        <v>1793.24809</v>
      </c>
      <c r="J15" s="60">
        <f t="shared" si="2"/>
        <v>-28130.433209999999</v>
      </c>
      <c r="K15" s="61">
        <f t="shared" si="2"/>
        <v>-30532.438330000001</v>
      </c>
    </row>
    <row r="16" spans="1:11" x14ac:dyDescent="0.3">
      <c r="A16" s="40" t="s">
        <v>7</v>
      </c>
      <c r="B16" s="56">
        <f>SUM('[1]Import by SITC 2014'!B11:C11)/1000</f>
        <v>49408.165019999993</v>
      </c>
      <c r="C16" s="71">
        <f>SUM('[2]Import by SITC 2013'!B11:C11)/1000</f>
        <v>43666.056269999994</v>
      </c>
      <c r="D16" s="56">
        <f>SUM('[1]Exports by SITC 2014'!B11:C11)/1000</f>
        <v>0</v>
      </c>
      <c r="E16" s="59">
        <f>SUM('[2]Exports by SITC 2013'!B11:C11)/1000</f>
        <v>0</v>
      </c>
      <c r="F16" s="72">
        <f>SUM('[1]Re-Exports by SITC 2014'!B11:C11)/1000</f>
        <v>1693.7193400000001</v>
      </c>
      <c r="G16" s="59">
        <f>SUM('[2]Re-Exports by SITC 2013'!B11:C11)/1000</f>
        <v>9299.0858200000002</v>
      </c>
      <c r="H16" s="72">
        <f t="shared" si="0"/>
        <v>1693.7193400000001</v>
      </c>
      <c r="I16" s="59">
        <f t="shared" si="1"/>
        <v>9299.0858200000002</v>
      </c>
      <c r="J16" s="60">
        <f t="shared" si="2"/>
        <v>-47714.44567999999</v>
      </c>
      <c r="K16" s="61">
        <f t="shared" si="2"/>
        <v>-34366.970449999993</v>
      </c>
    </row>
    <row r="17" spans="1:11" x14ac:dyDescent="0.3">
      <c r="A17" s="40" t="s">
        <v>8</v>
      </c>
      <c r="B17" s="56">
        <f>SUM('[1]Import by SITC 2014'!B12:C12)/1000</f>
        <v>19616.142309999999</v>
      </c>
      <c r="C17" s="71">
        <f>SUM('[2]Import by SITC 2013'!B12:C12)/1000</f>
        <v>16937.698640000002</v>
      </c>
      <c r="D17" s="56">
        <f>SUM('[1]Exports by SITC 2014'!B12:C12)/1000</f>
        <v>11.08745</v>
      </c>
      <c r="E17" s="59">
        <f>SUM('[2]Exports by SITC 2013'!B12:C12)/1000</f>
        <v>12.220800000000001</v>
      </c>
      <c r="F17" s="72">
        <f>SUM('[1]Re-Exports by SITC 2014'!B12:C12)/1000</f>
        <v>1160.2309700000001</v>
      </c>
      <c r="G17" s="59">
        <f>SUM('[2]Re-Exports by SITC 2013'!B12:C12)/1000</f>
        <v>938.10672999999997</v>
      </c>
      <c r="H17" s="72">
        <f t="shared" si="0"/>
        <v>1171.3184200000001</v>
      </c>
      <c r="I17" s="59">
        <f t="shared" si="1"/>
        <v>950.32753000000002</v>
      </c>
      <c r="J17" s="60">
        <f t="shared" si="2"/>
        <v>-18444.82389</v>
      </c>
      <c r="K17" s="61">
        <f t="shared" si="2"/>
        <v>-15987.371110000002</v>
      </c>
    </row>
    <row r="18" spans="1:11" hidden="1" x14ac:dyDescent="0.3">
      <c r="A18" s="40" t="s">
        <v>9</v>
      </c>
      <c r="B18" s="56">
        <f>SUM('[1]Import by SITC 2014'!B13:C13)/1000</f>
        <v>0</v>
      </c>
      <c r="C18" s="71">
        <f>SUM('[2]Import by SITC 2013'!B13:C13)/1000</f>
        <v>0</v>
      </c>
      <c r="D18" s="56">
        <f>SUM('[1]Exports by SITC 2014'!B13:C13)/1000</f>
        <v>0</v>
      </c>
      <c r="E18" s="59">
        <f>SUM('[2]Exports by SITC 2013'!B13:C13)/1000</f>
        <v>0</v>
      </c>
      <c r="F18" s="72">
        <f>SUM('[1]Re-Exports by SITC 2014'!B13:C13)/1000</f>
        <v>0</v>
      </c>
      <c r="G18" s="59">
        <f>SUM('[2]Re-Exports by SITC 2013'!B13:C13)/1000</f>
        <v>0</v>
      </c>
      <c r="H18" s="72">
        <f t="shared" si="0"/>
        <v>0</v>
      </c>
      <c r="I18" s="59">
        <f t="shared" si="1"/>
        <v>0</v>
      </c>
      <c r="J18" s="60">
        <f t="shared" si="2"/>
        <v>0</v>
      </c>
      <c r="K18" s="61">
        <f t="shared" si="2"/>
        <v>0</v>
      </c>
    </row>
    <row r="19" spans="1:11" x14ac:dyDescent="0.3">
      <c r="A19" s="40" t="s">
        <v>11</v>
      </c>
      <c r="B19" s="56">
        <f>SUM('[1]Import by SITC 2014'!B14:C14)/1000</f>
        <v>42000.915040000007</v>
      </c>
      <c r="C19" s="71">
        <f>SUM('[2]Import by SITC 2013'!B14:C14)/1000</f>
        <v>54749.529260000003</v>
      </c>
      <c r="D19" s="56">
        <f>SUM('[1]Exports by SITC 2014'!B14:C14)/1000</f>
        <v>0</v>
      </c>
      <c r="E19" s="59">
        <f>SUM('[2]Exports by SITC 2013'!B14:C14)/1000</f>
        <v>0</v>
      </c>
      <c r="F19" s="72">
        <f>SUM('[1]Re-Exports by SITC 2014'!B14:C14)/1000</f>
        <v>4348.6907699999992</v>
      </c>
      <c r="G19" s="59">
        <f>SUM('[2]Re-Exports by SITC 2013'!B14:C14)/1000</f>
        <v>16628.981740000003</v>
      </c>
      <c r="H19" s="72">
        <f t="shared" si="0"/>
        <v>4348.6907699999992</v>
      </c>
      <c r="I19" s="59">
        <f t="shared" si="1"/>
        <v>16628.981740000003</v>
      </c>
      <c r="J19" s="60" t="s">
        <v>64</v>
      </c>
      <c r="K19" s="61" t="s">
        <v>64</v>
      </c>
    </row>
    <row r="20" spans="1:11" x14ac:dyDescent="0.3">
      <c r="A20" s="40" t="s">
        <v>10</v>
      </c>
      <c r="B20" s="56">
        <f>SUM('[1]Import by SITC 2014'!B15:C15)/1000</f>
        <v>10779.540700000001</v>
      </c>
      <c r="C20" s="71">
        <f>SUM('[2]Import by SITC 2013'!B15:C15)/1000</f>
        <v>12626.60548</v>
      </c>
      <c r="D20" s="56">
        <f>SUM('[1]Exports by SITC 2014'!B15:C15)/1000</f>
        <v>0</v>
      </c>
      <c r="E20" s="59">
        <f>SUM('[2]Exports by SITC 2013'!B15:C15)/1000</f>
        <v>0</v>
      </c>
      <c r="F20" s="72">
        <f>SUM('[1]Re-Exports by SITC 2014'!B15:C15)/1000</f>
        <v>0</v>
      </c>
      <c r="G20" s="59">
        <f>SUM('[2]Re-Exports by SITC 2013'!B15:C15)/1000</f>
        <v>0</v>
      </c>
      <c r="H20" s="72">
        <f t="shared" si="0"/>
        <v>0</v>
      </c>
      <c r="I20" s="59">
        <f t="shared" si="1"/>
        <v>0</v>
      </c>
      <c r="J20" s="60">
        <f t="shared" si="2"/>
        <v>-10779.540700000001</v>
      </c>
      <c r="K20" s="61">
        <f>I20-C20</f>
        <v>-12626.60548</v>
      </c>
    </row>
    <row r="21" spans="1:11" x14ac:dyDescent="0.3">
      <c r="A21" s="40" t="s">
        <v>12</v>
      </c>
      <c r="B21" s="56">
        <f>SUM('[1]Import by SITC 2014'!B16:C16)/1000</f>
        <v>1255.04294</v>
      </c>
      <c r="C21" s="71">
        <f>SUM('[2]Import by SITC 2013'!B16:C16)/1000</f>
        <v>1484.51846</v>
      </c>
      <c r="D21" s="56">
        <f>SUM('[1]Exports by SITC 2014'!B16:C16)/1000</f>
        <v>0</v>
      </c>
      <c r="E21" s="59">
        <f>SUM('[2]Exports by SITC 2013'!B16:C16)/1000</f>
        <v>0</v>
      </c>
      <c r="F21" s="72">
        <f>SUM('[1]Re-Exports by SITC 2014'!B16:C16)/1000</f>
        <v>271.02146000000005</v>
      </c>
      <c r="G21" s="59">
        <f>SUM('[2]Re-Exports by SITC 2013'!B16:C16)/1000</f>
        <v>135.80024</v>
      </c>
      <c r="H21" s="72">
        <f t="shared" si="0"/>
        <v>271.02146000000005</v>
      </c>
      <c r="I21" s="59">
        <f t="shared" si="1"/>
        <v>135.80024</v>
      </c>
      <c r="J21" s="60">
        <f t="shared" si="2"/>
        <v>-984.02148</v>
      </c>
      <c r="K21" s="61">
        <f>I21-C21</f>
        <v>-1348.71822</v>
      </c>
    </row>
    <row r="22" spans="1:11" ht="15" thickBot="1" x14ac:dyDescent="0.35">
      <c r="A22" s="3" t="s">
        <v>13</v>
      </c>
      <c r="B22" s="73">
        <f>SUM(B9:B21)</f>
        <v>264042.17596000002</v>
      </c>
      <c r="C22" s="74">
        <f t="shared" ref="C22:J22" si="3">SUM(C9:C21)</f>
        <v>275342.43974</v>
      </c>
      <c r="D22" s="75">
        <f t="shared" si="3"/>
        <v>92445.02704999999</v>
      </c>
      <c r="E22" s="74">
        <f t="shared" si="3"/>
        <v>111247.94631999997</v>
      </c>
      <c r="F22" s="73">
        <f t="shared" si="3"/>
        <v>13888.871589999999</v>
      </c>
      <c r="G22" s="74">
        <f t="shared" si="3"/>
        <v>34354.908949999997</v>
      </c>
      <c r="H22" s="73">
        <f t="shared" si="3"/>
        <v>106333.89864</v>
      </c>
      <c r="I22" s="74">
        <f t="shared" si="3"/>
        <v>145602.85527</v>
      </c>
      <c r="J22" s="68">
        <f t="shared" si="3"/>
        <v>-120056.05304999999</v>
      </c>
      <c r="K22" s="68">
        <f>SUM(K9:K21)</f>
        <v>-91619.036950000009</v>
      </c>
    </row>
    <row r="23" spans="1:11" ht="15" thickTop="1" x14ac:dyDescent="0.3">
      <c r="A23" s="1" t="s">
        <v>85</v>
      </c>
    </row>
    <row r="24" spans="1:11" x14ac:dyDescent="0.3">
      <c r="A24" s="1" t="s">
        <v>86</v>
      </c>
      <c r="J24" s="41"/>
      <c r="K24" s="41"/>
    </row>
    <row r="25" spans="1:11" x14ac:dyDescent="0.3">
      <c r="A25" s="1" t="s">
        <v>87</v>
      </c>
      <c r="D25" s="16"/>
      <c r="E25" s="16"/>
      <c r="F25" s="16"/>
      <c r="H25" s="16"/>
      <c r="I25" s="16"/>
      <c r="J25" s="23"/>
    </row>
    <row r="26" spans="1:11" x14ac:dyDescent="0.3">
      <c r="B26" s="4"/>
      <c r="C26" s="4"/>
      <c r="D26" s="4"/>
      <c r="E26" s="4"/>
      <c r="F26" s="4"/>
      <c r="G26" s="4"/>
      <c r="H26" s="16"/>
      <c r="I26" s="16"/>
      <c r="J26" s="23"/>
      <c r="K26" s="23"/>
    </row>
  </sheetData>
  <mergeCells count="10">
    <mergeCell ref="A1:K1"/>
    <mergeCell ref="A2:K2"/>
    <mergeCell ref="A3:K3"/>
    <mergeCell ref="A5:A6"/>
    <mergeCell ref="B5:C6"/>
    <mergeCell ref="D5:I5"/>
    <mergeCell ref="J5:K6"/>
    <mergeCell ref="D6:E6"/>
    <mergeCell ref="F6:G6"/>
    <mergeCell ref="H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7"/>
  <sheetViews>
    <sheetView workbookViewId="0">
      <selection activeCell="B26" sqref="B26:I28"/>
    </sheetView>
  </sheetViews>
  <sheetFormatPr defaultRowHeight="14.4" x14ac:dyDescent="0.3"/>
  <cols>
    <col min="1" max="1" width="23.6640625" customWidth="1"/>
    <col min="2" max="3" width="10.5546875" bestFit="1" customWidth="1"/>
    <col min="4" max="4" width="9.6640625" bestFit="1" customWidth="1"/>
    <col min="5" max="5" width="10.5546875" bestFit="1" customWidth="1"/>
    <col min="6" max="6" width="9.5546875" bestFit="1" customWidth="1"/>
    <col min="7" max="7" width="9.6640625" bestFit="1" customWidth="1"/>
    <col min="8" max="9" width="10.5546875" bestFit="1" customWidth="1"/>
  </cols>
  <sheetData>
    <row r="1" spans="1:9" x14ac:dyDescent="0.3">
      <c r="A1" s="213" t="s">
        <v>133</v>
      </c>
      <c r="B1" s="213"/>
      <c r="C1" s="213"/>
      <c r="D1" s="213"/>
      <c r="E1" s="213"/>
      <c r="F1" s="213"/>
      <c r="G1" s="213"/>
      <c r="H1" s="213"/>
      <c r="I1" s="213"/>
    </row>
    <row r="2" spans="1:9" x14ac:dyDescent="0.3">
      <c r="A2" s="213" t="s">
        <v>129</v>
      </c>
      <c r="B2" s="213"/>
      <c r="C2" s="213"/>
      <c r="D2" s="213"/>
      <c r="E2" s="213"/>
      <c r="F2" s="213"/>
      <c r="G2" s="213"/>
      <c r="H2" s="213"/>
      <c r="I2" s="213"/>
    </row>
    <row r="3" spans="1:9" x14ac:dyDescent="0.3">
      <c r="A3" s="213" t="s">
        <v>171</v>
      </c>
      <c r="B3" s="213"/>
      <c r="C3" s="213"/>
      <c r="D3" s="213"/>
      <c r="E3" s="213"/>
      <c r="F3" s="213"/>
      <c r="G3" s="213"/>
      <c r="H3" s="213"/>
      <c r="I3" s="213"/>
    </row>
    <row r="4" spans="1:9" x14ac:dyDescent="0.3">
      <c r="A4" s="13"/>
      <c r="B4" s="13"/>
      <c r="C4" s="13"/>
      <c r="D4" s="13"/>
      <c r="E4" s="13"/>
      <c r="F4" s="13"/>
      <c r="G4" s="13"/>
      <c r="H4" s="13"/>
      <c r="I4" s="18" t="s">
        <v>65</v>
      </c>
    </row>
    <row r="5" spans="1:9" x14ac:dyDescent="0.3">
      <c r="A5" s="214" t="s">
        <v>29</v>
      </c>
      <c r="B5" s="214" t="s">
        <v>62</v>
      </c>
      <c r="C5" s="214"/>
      <c r="D5" s="214" t="s">
        <v>61</v>
      </c>
      <c r="E5" s="214"/>
      <c r="F5" s="214"/>
      <c r="G5" s="214"/>
      <c r="H5" s="214"/>
      <c r="I5" s="214"/>
    </row>
    <row r="6" spans="1:9" x14ac:dyDescent="0.3">
      <c r="A6" s="214"/>
      <c r="B6" s="214"/>
      <c r="C6" s="214"/>
      <c r="D6" s="214" t="s">
        <v>16</v>
      </c>
      <c r="E6" s="214"/>
      <c r="F6" s="220" t="s">
        <v>17</v>
      </c>
      <c r="G6" s="214"/>
      <c r="H6" s="220" t="s">
        <v>18</v>
      </c>
      <c r="I6" s="214"/>
    </row>
    <row r="7" spans="1:9" x14ac:dyDescent="0.3">
      <c r="A7" s="42"/>
      <c r="B7" s="13" t="s">
        <v>160</v>
      </c>
      <c r="C7" s="13" t="s">
        <v>160</v>
      </c>
      <c r="D7" s="34" t="s">
        <v>160</v>
      </c>
      <c r="E7" s="35" t="s">
        <v>160</v>
      </c>
      <c r="F7" s="13" t="s">
        <v>160</v>
      </c>
      <c r="G7" s="35" t="s">
        <v>160</v>
      </c>
      <c r="H7" s="13" t="s">
        <v>160</v>
      </c>
      <c r="I7" s="35" t="s">
        <v>160</v>
      </c>
    </row>
    <row r="8" spans="1:9" x14ac:dyDescent="0.3">
      <c r="A8" s="43"/>
      <c r="B8" s="44">
        <v>2014</v>
      </c>
      <c r="C8" s="45">
        <v>2013</v>
      </c>
      <c r="D8" s="44">
        <v>2014</v>
      </c>
      <c r="E8" s="45">
        <v>2013</v>
      </c>
      <c r="F8" s="44">
        <v>2014</v>
      </c>
      <c r="G8" s="45">
        <v>2013</v>
      </c>
      <c r="H8" s="44">
        <v>2014</v>
      </c>
      <c r="I8" s="45">
        <v>2013</v>
      </c>
    </row>
    <row r="9" spans="1:9" x14ac:dyDescent="0.3">
      <c r="A9" s="46" t="s">
        <v>19</v>
      </c>
      <c r="B9" s="56">
        <f>SUM('[1]Imports by COO 2014'!B3:C3)/1000</f>
        <v>78867.229859999992</v>
      </c>
      <c r="C9" s="62">
        <f>SUM('[2]Imports by COO 2013'!B3:C3)/1000</f>
        <v>82559.322930000009</v>
      </c>
      <c r="D9" s="56">
        <f>SUM('[1]Exports by COO 2014'!B3:C3)/1000</f>
        <v>41037.425752000003</v>
      </c>
      <c r="E9" s="55">
        <f>SUM('[2]Exports by COO 2013'!B3:C3)/1000</f>
        <v>48753.910179999999</v>
      </c>
      <c r="F9" s="56">
        <f>SUM('[1]Re-Exports by COO 2014'!B3:C3)/1000</f>
        <v>8361.6647499999999</v>
      </c>
      <c r="G9" s="55">
        <f>SUM('[2]Re-Exports by COO 2013'!B3:C3)/1000</f>
        <v>16576.360359999999</v>
      </c>
      <c r="H9" s="56">
        <f>D9+F9</f>
        <v>49399.090502000006</v>
      </c>
      <c r="I9" s="55">
        <f>E9+G9</f>
        <v>65330.270539999998</v>
      </c>
    </row>
    <row r="10" spans="1:9" x14ac:dyDescent="0.3">
      <c r="A10" s="46" t="s">
        <v>20</v>
      </c>
      <c r="B10" s="56">
        <f>SUM('[1]Imports by COO 2014'!B4:C4)/1000</f>
        <v>28912.767189999999</v>
      </c>
      <c r="C10" s="62">
        <f>SUM('[2]Imports by COO 2013'!B4:C4)/1000</f>
        <v>29586.487519999999</v>
      </c>
      <c r="D10" s="56">
        <f>SUM('[1]Exports by COO 2014'!B4:C4)/1000</f>
        <v>11196.948525</v>
      </c>
      <c r="E10" s="55">
        <f>SUM('[2]Exports by COO 2013'!B4:C4)/1000</f>
        <v>2884.1638169999997</v>
      </c>
      <c r="F10" s="56">
        <f>SUM('[1]Re-Exports by COO 2014'!B4:C4)/1000</f>
        <v>189.14575999999997</v>
      </c>
      <c r="G10" s="55">
        <f>SUM('[2]Re-Exports by COO 2013'!B4:C4)/1000</f>
        <v>437.76895000000002</v>
      </c>
      <c r="H10" s="56">
        <f t="shared" ref="H10:I20" si="0">D10+F10</f>
        <v>11386.094284999999</v>
      </c>
      <c r="I10" s="55">
        <f t="shared" si="0"/>
        <v>3321.9327669999998</v>
      </c>
    </row>
    <row r="11" spans="1:9" x14ac:dyDescent="0.3">
      <c r="A11" s="46" t="s">
        <v>21</v>
      </c>
      <c r="B11" s="56">
        <f>SUM('[1]Imports by COO 2014'!B5:C5)/1000</f>
        <v>4837.9395000000004</v>
      </c>
      <c r="C11" s="62">
        <f>SUM('[2]Imports by COO 2013'!B5:C5)/1000</f>
        <v>3842.8713099999995</v>
      </c>
      <c r="D11" s="56">
        <f>SUM('[1]Exports by COO 2014'!B5:C5)/1000</f>
        <v>16796.558289000001</v>
      </c>
      <c r="E11" s="55">
        <f>SUM('[2]Exports by COO 2013'!B5:C5)/1000</f>
        <v>28935.991125</v>
      </c>
      <c r="F11" s="56">
        <f>SUM('[1]Re-Exports by COO 2014'!B5:C5)/1000</f>
        <v>152.41578000000001</v>
      </c>
      <c r="G11" s="55">
        <f>SUM('[2]Re-Exports by COO 2013'!B5:C5)/1000</f>
        <v>464.56657999999993</v>
      </c>
      <c r="H11" s="56">
        <f t="shared" si="0"/>
        <v>16948.974069</v>
      </c>
      <c r="I11" s="55">
        <f t="shared" si="0"/>
        <v>29400.557704999999</v>
      </c>
    </row>
    <row r="12" spans="1:9" x14ac:dyDescent="0.3">
      <c r="A12" s="46" t="s">
        <v>22</v>
      </c>
      <c r="B12" s="56">
        <f>SUM('[1]Imports by COO 2014'!B6:C6)/1000</f>
        <v>8132.5538799999986</v>
      </c>
      <c r="C12" s="62">
        <f>SUM('[2]Imports by COO 2013'!B6:C6)/1000</f>
        <v>9218.6162899999999</v>
      </c>
      <c r="D12" s="56">
        <f>SUM('[1]Exports by COO 2014'!B6:C6)/1000</f>
        <v>13004.213390999999</v>
      </c>
      <c r="E12" s="55">
        <f>SUM('[2]Exports by COO 2013'!B6:C6)/1000</f>
        <v>12903.687533</v>
      </c>
      <c r="F12" s="56">
        <f>SUM('[1]Re-Exports by COO 2014'!B6:C6)/1000</f>
        <v>195.34332000000001</v>
      </c>
      <c r="G12" s="55">
        <f>SUM('[2]Re-Exports by COO 2013'!B6:C6)/1000</f>
        <v>23.612260000000003</v>
      </c>
      <c r="H12" s="56">
        <f t="shared" si="0"/>
        <v>13199.556710999999</v>
      </c>
      <c r="I12" s="55">
        <f t="shared" si="0"/>
        <v>12927.299793</v>
      </c>
    </row>
    <row r="13" spans="1:9" x14ac:dyDescent="0.3">
      <c r="A13" s="46" t="s">
        <v>24</v>
      </c>
      <c r="B13" s="56">
        <f>SUM('[1]Imports by COO 2014'!B7:C7)/1000</f>
        <v>5205.1812499999996</v>
      </c>
      <c r="C13" s="62">
        <f>SUM('[2]Imports by COO 2013'!B7:C7)/1000</f>
        <v>5891.3556899999994</v>
      </c>
      <c r="D13" s="56">
        <f>SUM('[1]Exports by COO 2014'!B7:C7)/1000</f>
        <v>0</v>
      </c>
      <c r="E13" s="55">
        <f>SUM('[2]Exports by COO 2013'!B7:C7)/1000</f>
        <v>5.5731599999999997</v>
      </c>
      <c r="F13" s="56">
        <f>SUM('[1]Re-Exports by COO 2014'!B7:C7)/1000</f>
        <v>5.5239099999999999</v>
      </c>
      <c r="G13" s="55">
        <f>SUM('[2]Re-Exports by COO 2013'!B7:C7)/1000</f>
        <v>554.38835000000006</v>
      </c>
      <c r="H13" s="56">
        <f t="shared" si="0"/>
        <v>5.5239099999999999</v>
      </c>
      <c r="I13" s="55">
        <f t="shared" si="0"/>
        <v>559.96151000000009</v>
      </c>
    </row>
    <row r="14" spans="1:9" x14ac:dyDescent="0.3">
      <c r="A14" s="46" t="s">
        <v>25</v>
      </c>
      <c r="B14" s="56">
        <f>SUM('[1]Imports by COO 2014'!B8:C8)/1000</f>
        <v>2779.1412099999998</v>
      </c>
      <c r="C14" s="62">
        <f>SUM('[2]Imports by COO 2013'!B8:C8)/1000</f>
        <v>5004.0260099999996</v>
      </c>
      <c r="D14" s="56">
        <f>SUM('[1]Exports by COO 2014'!B8:C8)/1000</f>
        <v>0</v>
      </c>
      <c r="E14" s="55">
        <f>SUM('[2]Exports by COO 2013'!B8:C8)/1000</f>
        <v>2.86971</v>
      </c>
      <c r="F14" s="56">
        <f>SUM('[1]Re-Exports by COO 2014'!B8:C8)/1000</f>
        <v>0</v>
      </c>
      <c r="G14" s="55">
        <f>SUM('[2]Re-Exports by COO 2013'!B8:C8)/1000</f>
        <v>2.0175000000000001</v>
      </c>
      <c r="H14" s="56">
        <f t="shared" si="0"/>
        <v>0</v>
      </c>
      <c r="I14" s="55">
        <f t="shared" si="0"/>
        <v>4.8872099999999996</v>
      </c>
    </row>
    <row r="15" spans="1:9" x14ac:dyDescent="0.3">
      <c r="A15" s="46" t="s">
        <v>23</v>
      </c>
      <c r="B15" s="56">
        <f>SUM('[1]Imports by COO 2014'!B9:C9)/1000</f>
        <v>24045.96891</v>
      </c>
      <c r="C15" s="62">
        <f>SUM('[2]Imports by COO 2013'!B9:C9)/1000</f>
        <v>25732.569149999999</v>
      </c>
      <c r="D15" s="56">
        <f>SUM('[1]Exports by COO 2014'!B9:C9)/1000</f>
        <v>892.84852000000001</v>
      </c>
      <c r="E15" s="55">
        <f>SUM('[2]Exports by COO 2013'!B9:C9)/1000</f>
        <v>1282.9141999999999</v>
      </c>
      <c r="F15" s="56">
        <f>SUM('[1]Re-Exports by COO 2014'!B9:C9)/1000</f>
        <v>398.61402000000004</v>
      </c>
      <c r="G15" s="55">
        <f>SUM('[2]Re-Exports by COO 2013'!B9:C9)/1000</f>
        <v>2042.8123700000001</v>
      </c>
      <c r="H15" s="56">
        <f t="shared" si="0"/>
        <v>1291.46254</v>
      </c>
      <c r="I15" s="55">
        <f t="shared" si="0"/>
        <v>3325.7265699999998</v>
      </c>
    </row>
    <row r="16" spans="1:9" x14ac:dyDescent="0.3">
      <c r="A16" s="46" t="s">
        <v>161</v>
      </c>
      <c r="B16" s="56">
        <f>SUM('[1]Imports by COO 2014'!B10:C10)/1000</f>
        <v>7667.8541999999989</v>
      </c>
      <c r="C16" s="62">
        <f>SUM('[2]Imports by COO 2013'!B10:C10)/1000</f>
        <v>7759.4524199999996</v>
      </c>
      <c r="D16" s="56">
        <f>SUM('[1]Exports by COO 2014'!B10:C10)/1000</f>
        <v>7576.2952070000001</v>
      </c>
      <c r="E16" s="55">
        <f>SUM('[2]Exports by COO 2013'!B10:C10)/1000</f>
        <v>12847.900184999999</v>
      </c>
      <c r="F16" s="56">
        <f>SUM('[1]Re-Exports by COO 2014'!B10:C10)/1000</f>
        <v>668.5864499999999</v>
      </c>
      <c r="G16" s="55">
        <f>SUM('[2]Re-Exports by COO 2013'!B10:C10)/1000</f>
        <v>905.6296000000001</v>
      </c>
      <c r="H16" s="56">
        <f t="shared" si="0"/>
        <v>8244.8816569999999</v>
      </c>
      <c r="I16" s="55">
        <f t="shared" si="0"/>
        <v>13753.529784999999</v>
      </c>
    </row>
    <row r="17" spans="1:9" x14ac:dyDescent="0.3">
      <c r="A17" s="46" t="s">
        <v>26</v>
      </c>
      <c r="B17" s="56">
        <f>SUM('[1]Imports by COO 2014'!B11:C11)/1000</f>
        <v>2470.0204600000002</v>
      </c>
      <c r="C17" s="62">
        <f>SUM('[2]Imports by COO 2013'!B11:C11)/1000</f>
        <v>1952.7421400000001</v>
      </c>
      <c r="D17" s="56">
        <f>SUM('[1]Exports by COO 2014'!B11:C11)/1000</f>
        <v>38.625039999999998</v>
      </c>
      <c r="E17" s="55">
        <f>SUM('[2]Exports by COO 2013'!B11:C11)/1000</f>
        <v>90.643810000000002</v>
      </c>
      <c r="F17" s="56">
        <f>SUM('[1]Re-Exports by COO 2014'!B11:C11)/1000</f>
        <v>253.53457999999998</v>
      </c>
      <c r="G17" s="55">
        <f>SUM('[2]Re-Exports by COO 2013'!B11:C11)/1000</f>
        <v>118.2317</v>
      </c>
      <c r="H17" s="56">
        <f t="shared" si="0"/>
        <v>292.15961999999996</v>
      </c>
      <c r="I17" s="55">
        <f t="shared" si="0"/>
        <v>208.87551000000002</v>
      </c>
    </row>
    <row r="18" spans="1:9" x14ac:dyDescent="0.3">
      <c r="A18" s="46" t="s">
        <v>162</v>
      </c>
      <c r="B18" s="56">
        <f>SUM('[1]Imports by COO 2014'!B12:C12)/1000</f>
        <v>42444.163099999991</v>
      </c>
      <c r="C18" s="62">
        <f>SUM('[2]Imports by COO 2013'!B12:C12)/1000</f>
        <v>41494.321859999996</v>
      </c>
      <c r="D18" s="56">
        <f>SUM('[1]Exports by COO 2014'!B12:C12)/1000</f>
        <v>0</v>
      </c>
      <c r="E18" s="55">
        <f>SUM('[2]Exports by COO 2013'!B12:C12)/1000</f>
        <v>0</v>
      </c>
      <c r="F18" s="56">
        <f>SUM('[1]Re-Exports by COO 2014'!B12:C12)/1000</f>
        <v>0</v>
      </c>
      <c r="G18" s="55">
        <f>SUM('[2]Re-Exports by COO 2013'!B12:C12)/1000</f>
        <v>0</v>
      </c>
      <c r="H18" s="56">
        <f t="shared" si="0"/>
        <v>0</v>
      </c>
      <c r="I18" s="55">
        <f t="shared" si="0"/>
        <v>0</v>
      </c>
    </row>
    <row r="19" spans="1:9" x14ac:dyDescent="0.3">
      <c r="A19" s="46" t="s">
        <v>27</v>
      </c>
      <c r="B19" s="56">
        <f>SUM('[1]Imports by COO 2014'!B13:C13)/1000</f>
        <v>28995.702350000003</v>
      </c>
      <c r="C19" s="62">
        <f>SUM('[2]Imports by COO 2013'!B13:C13)/1000</f>
        <v>32229.048630000001</v>
      </c>
      <c r="D19" s="56">
        <f>SUM('[1]Exports by COO 2014'!B13:C13)/1000</f>
        <v>62.320010000000003</v>
      </c>
      <c r="E19" s="55">
        <f>SUM('[2]Exports by COO 2013'!B13:C13)/1000</f>
        <v>35.436639999999997</v>
      </c>
      <c r="F19" s="56">
        <f>SUM('[1]Re-Exports by COO 2014'!B13:C13)/1000</f>
        <v>1781.5857599999999</v>
      </c>
      <c r="G19" s="55">
        <f>SUM('[2]Re-Exports by COO 2013'!B13:C13)/1000</f>
        <v>6229.482</v>
      </c>
      <c r="H19" s="56">
        <f t="shared" si="0"/>
        <v>1843.9057699999998</v>
      </c>
      <c r="I19" s="55">
        <f t="shared" si="0"/>
        <v>6264.9186399999999</v>
      </c>
    </row>
    <row r="20" spans="1:9" x14ac:dyDescent="0.3">
      <c r="A20" s="46" t="s">
        <v>28</v>
      </c>
      <c r="B20" s="56">
        <f>SUM('[1]Imports by COO 2014'!B14:C14)/1000</f>
        <v>29683.654050000001</v>
      </c>
      <c r="C20" s="62">
        <f>SUM('[2]Imports by COO 2013'!B14:C14)/1000</f>
        <v>30071.625789999998</v>
      </c>
      <c r="D20" s="56">
        <f>SUM('[1]Exports by COO 2014'!B14:C14)/1000</f>
        <v>1839.792316</v>
      </c>
      <c r="E20" s="55">
        <f>SUM('[2]Exports by COO 2013'!B14:C14)/1000</f>
        <v>3504.8559599999999</v>
      </c>
      <c r="F20" s="56">
        <f>SUM('[1]Re-Exports by COO 2014'!B14:C14)/1000</f>
        <v>1882.4572599999999</v>
      </c>
      <c r="G20" s="55">
        <f>SUM('[2]Re-Exports by COO 2013'!B14:C14)/1000</f>
        <v>7000.0392799999991</v>
      </c>
      <c r="H20" s="76">
        <f t="shared" si="0"/>
        <v>3722.2495760000002</v>
      </c>
      <c r="I20" s="55">
        <f t="shared" si="0"/>
        <v>10504.895239999998</v>
      </c>
    </row>
    <row r="21" spans="1:9" ht="15" thickBot="1" x14ac:dyDescent="0.35">
      <c r="A21" s="47" t="s">
        <v>13</v>
      </c>
      <c r="B21" s="77">
        <f>SUM(B9:B20)</f>
        <v>264042.17595999996</v>
      </c>
      <c r="C21" s="78">
        <f t="shared" ref="C21:H21" si="1">SUM(C9:C20)</f>
        <v>275342.43974</v>
      </c>
      <c r="D21" s="77">
        <f t="shared" si="1"/>
        <v>92445.027050000004</v>
      </c>
      <c r="E21" s="78">
        <f t="shared" si="1"/>
        <v>111247.94631999999</v>
      </c>
      <c r="F21" s="77">
        <f t="shared" si="1"/>
        <v>13888.871589999999</v>
      </c>
      <c r="G21" s="78">
        <f t="shared" si="1"/>
        <v>34354.908950000005</v>
      </c>
      <c r="H21" s="77">
        <f t="shared" si="1"/>
        <v>106333.89864000001</v>
      </c>
      <c r="I21" s="78">
        <f>SUM(I9:I20)</f>
        <v>145602.85527</v>
      </c>
    </row>
    <row r="22" spans="1:9" ht="15" thickTop="1" x14ac:dyDescent="0.3">
      <c r="A22" s="1" t="s">
        <v>85</v>
      </c>
      <c r="B22" s="16"/>
      <c r="C22" s="16"/>
      <c r="D22" s="16"/>
      <c r="E22" s="16"/>
      <c r="F22" s="16"/>
      <c r="G22" s="16"/>
    </row>
    <row r="23" spans="1:9" x14ac:dyDescent="0.3">
      <c r="A23" s="1" t="s">
        <v>86</v>
      </c>
      <c r="B23" s="16"/>
      <c r="C23" s="16"/>
      <c r="D23" s="16"/>
      <c r="E23" s="16"/>
      <c r="F23" s="16"/>
      <c r="G23" s="16"/>
      <c r="H23" s="16"/>
      <c r="I23" s="16"/>
    </row>
    <row r="24" spans="1:9" x14ac:dyDescent="0.3">
      <c r="B24" s="16"/>
      <c r="C24" s="16"/>
      <c r="D24" s="16"/>
      <c r="E24" s="16"/>
      <c r="F24" s="16"/>
      <c r="G24" s="16"/>
      <c r="H24" s="16"/>
      <c r="I24" s="16"/>
    </row>
    <row r="25" spans="1:9" x14ac:dyDescent="0.3">
      <c r="B25" s="16"/>
      <c r="C25" s="16"/>
      <c r="D25" s="16"/>
      <c r="E25" s="16"/>
      <c r="F25" s="16"/>
      <c r="G25" s="16"/>
      <c r="H25" s="16"/>
      <c r="I25" s="16"/>
    </row>
    <row r="26" spans="1:9" x14ac:dyDescent="0.3">
      <c r="B26" s="64"/>
      <c r="C26" s="64"/>
      <c r="D26" s="64"/>
      <c r="E26" s="64"/>
      <c r="F26" s="64"/>
      <c r="G26" s="64"/>
      <c r="H26" s="64"/>
      <c r="I26" s="64"/>
    </row>
    <row r="27" spans="1:9" x14ac:dyDescent="0.3">
      <c r="B27" s="64"/>
      <c r="C27" s="64"/>
      <c r="D27" s="64"/>
      <c r="E27" s="64"/>
      <c r="F27" s="64"/>
      <c r="G27" s="64"/>
      <c r="H27" s="64"/>
      <c r="I27" s="64"/>
    </row>
  </sheetData>
  <mergeCells count="9">
    <mergeCell ref="A1:I1"/>
    <mergeCell ref="A2:I2"/>
    <mergeCell ref="A3:I3"/>
    <mergeCell ref="A5:A6"/>
    <mergeCell ref="B5:C6"/>
    <mergeCell ref="D5:I5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MAY TABLE 1</vt:lpstr>
      <vt:lpstr>MAY TABLE 2</vt:lpstr>
      <vt:lpstr>MAY TABLE 3</vt:lpstr>
      <vt:lpstr>MAY TABLE 4</vt:lpstr>
      <vt:lpstr>MAY TABLE 5 MAJOR</vt:lpstr>
      <vt:lpstr>MAY TABLE 6 OTHER</vt:lpstr>
      <vt:lpstr>MAY TABLE 7 Direction of Trade </vt:lpstr>
      <vt:lpstr>JAN TABLE  8</vt:lpstr>
      <vt:lpstr>JAN TABLE  9</vt:lpstr>
      <vt:lpstr>JAN TABLE 10</vt:lpstr>
      <vt:lpstr>JAN TABLE 11</vt:lpstr>
      <vt:lpstr>MAY TABLE  8</vt:lpstr>
      <vt:lpstr>MAY TABLE  9</vt:lpstr>
      <vt:lpstr>MAY TABLE 10</vt:lpstr>
      <vt:lpstr>MAY TABLE 11</vt:lpstr>
      <vt:lpstr>MAY TABLE 12</vt:lpstr>
      <vt:lpstr>MAY TABLE 13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jchavarria</dc:creator>
  <cp:lastModifiedBy>Angel Perez</cp:lastModifiedBy>
  <cp:lastPrinted>2019-03-21T14:57:06Z</cp:lastPrinted>
  <dcterms:created xsi:type="dcterms:W3CDTF">2012-05-11T17:18:31Z</dcterms:created>
  <dcterms:modified xsi:type="dcterms:W3CDTF">2024-06-21T17:52:41Z</dcterms:modified>
</cp:coreProperties>
</file>