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A:\Documents\DD\Files for Website\TRADE\Trade Tables Series\2024\"/>
    </mc:Choice>
  </mc:AlternateContent>
  <xr:revisionPtr revIDLastSave="0" documentId="8_{F6EDE9FF-13EF-4741-9A9D-C102875270F5}" xr6:coauthVersionLast="47" xr6:coauthVersionMax="47" xr10:uidLastSave="{00000000-0000-0000-0000-000000000000}"/>
  <bookViews>
    <workbookView xWindow="-108" yWindow="-108" windowWidth="23256" windowHeight="12456" tabRatio="928" activeTab="2" xr2:uid="{00000000-000D-0000-FFFF-FFFF00000000}"/>
  </bookViews>
  <sheets>
    <sheet name="MAR TABLE 1" sheetId="1" r:id="rId1"/>
    <sheet name="MAR TABLE 2" sheetId="2" r:id="rId2"/>
    <sheet name="MAR TABLE 3" sheetId="3" r:id="rId3"/>
    <sheet name="MAR TABLE 4" sheetId="4" r:id="rId4"/>
    <sheet name="MAR TABLE 5 MAJOR" sheetId="22" r:id="rId5"/>
    <sheet name="MAR TABLE 6 OTHER" sheetId="23" r:id="rId6"/>
    <sheet name="MAR TABLE 7 Direction of Trade " sheetId="9" r:id="rId7"/>
    <sheet name="JAN TABLE  8" sheetId="13" state="hidden" r:id="rId8"/>
    <sheet name="JAN TABLE  9" sheetId="12" state="hidden" r:id="rId9"/>
    <sheet name="JAN TABLE 10" sheetId="11" state="hidden" r:id="rId10"/>
    <sheet name="JAN TABLE 11" sheetId="10" state="hidden" r:id="rId11"/>
    <sheet name="MAR TABLE  8" sheetId="15" r:id="rId12"/>
    <sheet name="MAR TABLE  9" sheetId="16" r:id="rId13"/>
    <sheet name="MAR TABLE 10" sheetId="17" r:id="rId14"/>
    <sheet name="MAR TABLE 11" sheetId="18" r:id="rId15"/>
    <sheet name="MAR TABLE 12" sheetId="5" r:id="rId16"/>
    <sheet name="MAR TABLE 13 " sheetId="21" r:id="rId17"/>
  </sheets>
  <externalReferences>
    <externalReference r:id="rId18"/>
    <externalReference r:id="rId1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0" l="1"/>
  <c r="G11" i="10"/>
  <c r="G12" i="10"/>
  <c r="G13" i="10"/>
  <c r="G14" i="10"/>
  <c r="G15" i="10"/>
  <c r="G16" i="10"/>
  <c r="G17" i="10"/>
  <c r="G18" i="10"/>
  <c r="G19" i="10"/>
  <c r="G20" i="10"/>
  <c r="G21" i="10"/>
  <c r="G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9" i="10"/>
  <c r="G10" i="11"/>
  <c r="G11" i="11"/>
  <c r="G12" i="11"/>
  <c r="G13" i="11"/>
  <c r="G14" i="11"/>
  <c r="G15" i="11"/>
  <c r="G16" i="11"/>
  <c r="G17" i="11"/>
  <c r="G18" i="11"/>
  <c r="G19" i="11"/>
  <c r="G20" i="11"/>
  <c r="G21" i="11"/>
  <c r="G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9" i="11"/>
  <c r="G10" i="12"/>
  <c r="G11" i="12"/>
  <c r="G12" i="12"/>
  <c r="G13" i="12"/>
  <c r="G14" i="12"/>
  <c r="G15" i="12"/>
  <c r="G16" i="12"/>
  <c r="G17" i="12"/>
  <c r="G18" i="12"/>
  <c r="G19" i="12"/>
  <c r="G20" i="12"/>
  <c r="G9" i="12"/>
  <c r="F10" i="12"/>
  <c r="F11" i="12"/>
  <c r="F12" i="12"/>
  <c r="F13" i="12"/>
  <c r="F14" i="12"/>
  <c r="F15" i="12"/>
  <c r="F16" i="12"/>
  <c r="F17" i="12"/>
  <c r="F18" i="12"/>
  <c r="F19" i="12"/>
  <c r="F20" i="12"/>
  <c r="F9" i="12"/>
  <c r="E10" i="12"/>
  <c r="E11" i="12"/>
  <c r="E12" i="12"/>
  <c r="E13" i="12"/>
  <c r="E14" i="12"/>
  <c r="E15" i="12"/>
  <c r="E16" i="12"/>
  <c r="E17" i="12"/>
  <c r="E18" i="12"/>
  <c r="E19" i="12"/>
  <c r="E20" i="12"/>
  <c r="E9" i="12"/>
  <c r="D10" i="12"/>
  <c r="D11" i="12"/>
  <c r="D12" i="12"/>
  <c r="D13" i="12"/>
  <c r="D14" i="12"/>
  <c r="D15" i="12"/>
  <c r="D16" i="12"/>
  <c r="D17" i="12"/>
  <c r="D18" i="12"/>
  <c r="D19" i="12"/>
  <c r="D20" i="12"/>
  <c r="D9" i="12"/>
  <c r="C10" i="12"/>
  <c r="C11" i="12"/>
  <c r="C12" i="12"/>
  <c r="C13" i="12"/>
  <c r="C14" i="12"/>
  <c r="C15" i="12"/>
  <c r="C16" i="12"/>
  <c r="C17" i="12"/>
  <c r="C18" i="12"/>
  <c r="C19" i="12"/>
  <c r="C20" i="12"/>
  <c r="C9" i="12"/>
  <c r="B10" i="12"/>
  <c r="B11" i="12"/>
  <c r="B12" i="12"/>
  <c r="B13" i="12"/>
  <c r="B14" i="12"/>
  <c r="B15" i="12"/>
  <c r="B16" i="12"/>
  <c r="B17" i="12"/>
  <c r="B18" i="12"/>
  <c r="B19" i="12"/>
  <c r="B20" i="12"/>
  <c r="B9" i="12"/>
  <c r="G10" i="13"/>
  <c r="G11" i="13"/>
  <c r="G12" i="13"/>
  <c r="G13" i="13"/>
  <c r="G14" i="13"/>
  <c r="G15" i="13"/>
  <c r="G16" i="13"/>
  <c r="G17" i="13"/>
  <c r="G18" i="13"/>
  <c r="G19" i="13"/>
  <c r="G20" i="13"/>
  <c r="G21" i="13"/>
  <c r="G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9" i="13"/>
  <c r="I11" i="11" l="1"/>
  <c r="I15" i="11"/>
  <c r="I19" i="11"/>
  <c r="I10" i="11"/>
  <c r="I12" i="11"/>
  <c r="I13" i="11"/>
  <c r="I14" i="11"/>
  <c r="I16" i="11"/>
  <c r="I17" i="11"/>
  <c r="I18" i="11"/>
  <c r="I20" i="11"/>
  <c r="I21" i="11"/>
  <c r="I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9" i="11"/>
  <c r="I12" i="13"/>
  <c r="I16" i="13"/>
  <c r="I20" i="13"/>
  <c r="I10" i="13"/>
  <c r="I11" i="13"/>
  <c r="I13" i="13"/>
  <c r="I14" i="13"/>
  <c r="I15" i="13"/>
  <c r="I17" i="13"/>
  <c r="I18" i="13"/>
  <c r="I19" i="13"/>
  <c r="I21" i="13"/>
  <c r="I9" i="13"/>
  <c r="H11" i="13"/>
  <c r="H15" i="13"/>
  <c r="H19" i="13"/>
  <c r="H10" i="13"/>
  <c r="H12" i="13"/>
  <c r="H13" i="13"/>
  <c r="H14" i="13"/>
  <c r="H16" i="13"/>
  <c r="H17" i="13"/>
  <c r="H18" i="13"/>
  <c r="H20" i="13"/>
  <c r="H21" i="13"/>
  <c r="H9" i="13"/>
  <c r="I19" i="10" l="1"/>
  <c r="I14" i="10"/>
  <c r="I10" i="10"/>
  <c r="D22" i="11"/>
  <c r="H17" i="10"/>
  <c r="H13" i="10"/>
  <c r="H19" i="10"/>
  <c r="H14" i="10"/>
  <c r="I20" i="10"/>
  <c r="I11" i="10"/>
  <c r="H20" i="10"/>
  <c r="H15" i="10"/>
  <c r="H11" i="10"/>
  <c r="I9" i="10"/>
  <c r="I16" i="10"/>
  <c r="I12" i="10"/>
  <c r="H10" i="10"/>
  <c r="I15" i="10"/>
  <c r="H9" i="10"/>
  <c r="H16" i="10"/>
  <c r="H12" i="10"/>
  <c r="I17" i="10"/>
  <c r="I13" i="10"/>
  <c r="G22" i="10" l="1"/>
  <c r="F22" i="10"/>
  <c r="E22" i="10"/>
  <c r="D22" i="10"/>
  <c r="C22" i="10"/>
  <c r="B22" i="10"/>
  <c r="K21" i="11"/>
  <c r="J21" i="11"/>
  <c r="K20" i="11"/>
  <c r="J20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G22" i="11"/>
  <c r="F22" i="11"/>
  <c r="E22" i="11"/>
  <c r="C22" i="11"/>
  <c r="B22" i="11"/>
  <c r="I20" i="12"/>
  <c r="H20" i="12"/>
  <c r="I19" i="12"/>
  <c r="H19" i="12"/>
  <c r="I18" i="12"/>
  <c r="H18" i="12"/>
  <c r="I17" i="12"/>
  <c r="H17" i="12"/>
  <c r="I16" i="12"/>
  <c r="H16" i="12"/>
  <c r="I15" i="12"/>
  <c r="H15" i="12"/>
  <c r="I14" i="12"/>
  <c r="H14" i="12"/>
  <c r="I13" i="12"/>
  <c r="H13" i="12"/>
  <c r="I12" i="12"/>
  <c r="H12" i="12"/>
  <c r="I11" i="12"/>
  <c r="H11" i="12"/>
  <c r="I10" i="12"/>
  <c r="H10" i="12"/>
  <c r="G21" i="12"/>
  <c r="F21" i="12"/>
  <c r="E21" i="12"/>
  <c r="D21" i="12"/>
  <c r="C21" i="12"/>
  <c r="B21" i="12"/>
  <c r="J21" i="13"/>
  <c r="K21" i="13"/>
  <c r="K20" i="13"/>
  <c r="J20" i="13"/>
  <c r="J18" i="13"/>
  <c r="K18" i="13"/>
  <c r="J17" i="13"/>
  <c r="K17" i="13"/>
  <c r="J16" i="13"/>
  <c r="K16" i="13"/>
  <c r="K15" i="13"/>
  <c r="J15" i="13"/>
  <c r="J14" i="13"/>
  <c r="K14" i="13"/>
  <c r="J13" i="13"/>
  <c r="K13" i="13"/>
  <c r="J12" i="13"/>
  <c r="K12" i="13"/>
  <c r="J11" i="13"/>
  <c r="K11" i="13"/>
  <c r="J10" i="13"/>
  <c r="K10" i="13"/>
  <c r="G22" i="13"/>
  <c r="E22" i="13"/>
  <c r="D22" i="13"/>
  <c r="C22" i="13"/>
  <c r="B22" i="13"/>
  <c r="I22" i="10" l="1"/>
  <c r="H22" i="10"/>
  <c r="I9" i="12"/>
  <c r="I21" i="12" s="1"/>
  <c r="H9" i="12"/>
  <c r="H21" i="12" s="1"/>
  <c r="H22" i="13"/>
  <c r="J9" i="13"/>
  <c r="J22" i="13" s="1"/>
  <c r="F22" i="13"/>
  <c r="H22" i="11" l="1"/>
  <c r="J9" i="11"/>
  <c r="J22" i="11" s="1"/>
  <c r="K9" i="11"/>
  <c r="K22" i="11" s="1"/>
  <c r="I22" i="11"/>
  <c r="I22" i="13"/>
  <c r="K9" i="13"/>
  <c r="K22" i="13" s="1"/>
</calcChain>
</file>

<file path=xl/sharedStrings.xml><?xml version="1.0" encoding="utf-8"?>
<sst xmlns="http://schemas.openxmlformats.org/spreadsheetml/2006/main" count="628" uniqueCount="200">
  <si>
    <t>Food and Live Animals</t>
  </si>
  <si>
    <t>Beverages and Tobacco</t>
  </si>
  <si>
    <t>Crude Materials</t>
  </si>
  <si>
    <t>Mineral Fuels &amp; Lub.</t>
  </si>
  <si>
    <t>Oils and Fats</t>
  </si>
  <si>
    <t>Chemical Products</t>
  </si>
  <si>
    <t>Manufactured goods</t>
  </si>
  <si>
    <t>Mach. &amp; Transp. Eqt</t>
  </si>
  <si>
    <t>Oth. Manufactures</t>
  </si>
  <si>
    <t>Commodities n.e.s</t>
  </si>
  <si>
    <t>Export Processing Zones</t>
  </si>
  <si>
    <t>Commercial Free Zone</t>
  </si>
  <si>
    <t>Personal Goods</t>
  </si>
  <si>
    <t>Total</t>
  </si>
  <si>
    <t>S.I.T.C Section</t>
  </si>
  <si>
    <t>IMPORTS</t>
  </si>
  <si>
    <t>DOMESTIC</t>
  </si>
  <si>
    <t>RE-EXPORTS</t>
  </si>
  <si>
    <t>TOTAL</t>
  </si>
  <si>
    <t>United States of America</t>
  </si>
  <si>
    <t>Mexico</t>
  </si>
  <si>
    <t>United Kingdom</t>
  </si>
  <si>
    <t>Other European Union</t>
  </si>
  <si>
    <t>Other Central America</t>
  </si>
  <si>
    <t>Panama</t>
  </si>
  <si>
    <t>Costa Rica</t>
  </si>
  <si>
    <t>Canada</t>
  </si>
  <si>
    <t>China</t>
  </si>
  <si>
    <t>Other</t>
  </si>
  <si>
    <t>COUNTRY</t>
  </si>
  <si>
    <t>BARBADOS</t>
  </si>
  <si>
    <t>DOMINICA</t>
  </si>
  <si>
    <t>GRENADA</t>
  </si>
  <si>
    <t>GUYANA</t>
  </si>
  <si>
    <t>JAMAICA</t>
  </si>
  <si>
    <t>ST-KITTS &amp; NEVIS</t>
  </si>
  <si>
    <t>ST-LUCIA</t>
  </si>
  <si>
    <t>SURINAM</t>
  </si>
  <si>
    <t>TRINIDAD &amp; TOBAGO</t>
  </si>
  <si>
    <t>Consumer Goods</t>
  </si>
  <si>
    <t>11.  Food and beverages</t>
  </si>
  <si>
    <t>12.  Transport equipment</t>
  </si>
  <si>
    <t>13.  Durable goods</t>
  </si>
  <si>
    <t>14.  Semi-durable goods</t>
  </si>
  <si>
    <t>15.  Non-durable goods</t>
  </si>
  <si>
    <t>Intermediate Goods</t>
  </si>
  <si>
    <t>21.  Food and beverages</t>
  </si>
  <si>
    <t>22.  Fuels and lubricants</t>
  </si>
  <si>
    <t>23.  Parts and accessories</t>
  </si>
  <si>
    <t>24.  Industrial supplies nes</t>
  </si>
  <si>
    <t>Capital Goods</t>
  </si>
  <si>
    <t>31.  Transport equipment</t>
  </si>
  <si>
    <t>32.  Other capital goods</t>
  </si>
  <si>
    <t>Other Goods</t>
  </si>
  <si>
    <t>41.  Passenger motor cars</t>
  </si>
  <si>
    <t>42.  Motor spirit</t>
  </si>
  <si>
    <t>44.  Goods to CFZ</t>
  </si>
  <si>
    <t>45.  Household goods</t>
  </si>
  <si>
    <t>46.  Goods nes</t>
  </si>
  <si>
    <t>Total Imports</t>
  </si>
  <si>
    <t>Visible Trade Gap</t>
  </si>
  <si>
    <t>EXPORTS (f.o.b)</t>
  </si>
  <si>
    <t>IMPORTS (c.i.f)</t>
  </si>
  <si>
    <t xml:space="preserve"> BALANCE OF TRADE</t>
  </si>
  <si>
    <t>N.A.</t>
  </si>
  <si>
    <t>(BZ $)</t>
  </si>
  <si>
    <t>Annual</t>
  </si>
  <si>
    <t>11:  Food and beverages</t>
  </si>
  <si>
    <t>12:  Transport equipment</t>
  </si>
  <si>
    <t>13:  Durable goods</t>
  </si>
  <si>
    <t>14:  Semi-durable goods</t>
  </si>
  <si>
    <t>15:  Non-durable goods</t>
  </si>
  <si>
    <t>21:  Food and beverages</t>
  </si>
  <si>
    <t>22:  Fuels and lubricants</t>
  </si>
  <si>
    <t>23:  Parts and accessories</t>
  </si>
  <si>
    <t>24:  Industrial supplies nes</t>
  </si>
  <si>
    <t>31:  Transport equipment</t>
  </si>
  <si>
    <t>32:  Other capital goods</t>
  </si>
  <si>
    <t>41:  Passenger motor cars</t>
  </si>
  <si>
    <t>42:  Motor spirit</t>
  </si>
  <si>
    <t>43:  Goods to EPZ</t>
  </si>
  <si>
    <t>44:  Goods to CFZ</t>
  </si>
  <si>
    <t>45:  Household goods</t>
  </si>
  <si>
    <t>46:  Goods nes</t>
  </si>
  <si>
    <t>Total Exports</t>
  </si>
  <si>
    <t>Source: Statistical Institute of Belize</t>
  </si>
  <si>
    <t>Note: Totals may not add up due to rounding</t>
  </si>
  <si>
    <t>Balance of Trade excluding CFZ</t>
  </si>
  <si>
    <t>QUARTER 3</t>
  </si>
  <si>
    <t>QUARTER 1</t>
  </si>
  <si>
    <t>QUARTER 2</t>
  </si>
  <si>
    <t>COMMODITY</t>
  </si>
  <si>
    <t>%</t>
  </si>
  <si>
    <t>MARINE PRODUCTS</t>
  </si>
  <si>
    <t>LBS</t>
  </si>
  <si>
    <t>VALUE</t>
  </si>
  <si>
    <t>SUGAR</t>
  </si>
  <si>
    <t>L/TON</t>
  </si>
  <si>
    <t>MOLASSES</t>
  </si>
  <si>
    <t>ORANGE CONCENTRATE</t>
  </si>
  <si>
    <t>GRAPEFRUIT CONCENTRATE</t>
  </si>
  <si>
    <t>BANANAS</t>
  </si>
  <si>
    <t>M/TON</t>
  </si>
  <si>
    <t xml:space="preserve">VALUE </t>
  </si>
  <si>
    <t xml:space="preserve">SAWN WOOD </t>
  </si>
  <si>
    <t>PAPAYAS</t>
  </si>
  <si>
    <t xml:space="preserve">VALUE  </t>
  </si>
  <si>
    <t>CRUDE OIL</t>
  </si>
  <si>
    <t>OTHER EXPORT</t>
  </si>
  <si>
    <t>TOTAL  VALUE</t>
  </si>
  <si>
    <t>PEPPER SAUCE</t>
  </si>
  <si>
    <t>ORANGE OIL</t>
  </si>
  <si>
    <t>GRAPEFRUIT OIL</t>
  </si>
  <si>
    <t>R.K. BEANS</t>
  </si>
  <si>
    <t>BLACK EYE PEAS</t>
  </si>
  <si>
    <t xml:space="preserve">OTHER VALUE  </t>
  </si>
  <si>
    <t xml:space="preserve">TOTAL VALUE  </t>
  </si>
  <si>
    <t>GUATEMALA</t>
  </si>
  <si>
    <t>INDIA</t>
  </si>
  <si>
    <t>HONDURAS</t>
  </si>
  <si>
    <t>JAPAN</t>
  </si>
  <si>
    <t>NETHERLANDS (HOLLAND)</t>
  </si>
  <si>
    <t>EL SALVADOR</t>
  </si>
  <si>
    <t>GERMANY,FEDL.REP.OF</t>
  </si>
  <si>
    <t>MALAYSIA</t>
  </si>
  <si>
    <t>NEW TAIWAN</t>
  </si>
  <si>
    <t>Table 1</t>
  </si>
  <si>
    <t>Value of Belize Imports and Exports by Section of the S.I.T.C</t>
  </si>
  <si>
    <t>Table 3</t>
  </si>
  <si>
    <t>Value of Belize Imports and Exports by Major Trading Partners</t>
  </si>
  <si>
    <t>Table 5</t>
  </si>
  <si>
    <t>Table 7</t>
  </si>
  <si>
    <t>Value of  Belize Imports and Exports to Caricom Countries</t>
  </si>
  <si>
    <t>Table 9</t>
  </si>
  <si>
    <t>Value of Belize Imports by Economic End-Use</t>
  </si>
  <si>
    <t>Table 10</t>
  </si>
  <si>
    <t>Value of Belize Imports by Economic End Use for  the Previous Five Quarters</t>
  </si>
  <si>
    <t>Table 11</t>
  </si>
  <si>
    <t>Table 12</t>
  </si>
  <si>
    <t>Direction of Trade for Selected Countries</t>
  </si>
  <si>
    <t xml:space="preserve"> Belize's Major Domestic Exports by Value and Percentage Share of the Total Gross Domestic Exports</t>
  </si>
  <si>
    <t>PULP CELLS</t>
  </si>
  <si>
    <t>ANIMAL FEED</t>
  </si>
  <si>
    <t>Curaçao</t>
  </si>
  <si>
    <t>UNITED ARAB EMIRATES</t>
  </si>
  <si>
    <t>REPUBLIC OF AUSTRIA</t>
  </si>
  <si>
    <t>BRAZIL</t>
  </si>
  <si>
    <t>CHILE</t>
  </si>
  <si>
    <t>DENMARK</t>
  </si>
  <si>
    <t>SOUTH KOREA</t>
  </si>
  <si>
    <t>LITHUANIA</t>
  </si>
  <si>
    <t>RUSSIAN FEDERATION</t>
  </si>
  <si>
    <t>THAILAND</t>
  </si>
  <si>
    <t>VENEZUELA</t>
  </si>
  <si>
    <t>VIETNAM</t>
  </si>
  <si>
    <t>CARICOM</t>
  </si>
  <si>
    <t>CORN MEAL</t>
  </si>
  <si>
    <t>Value of Belize's Caricom Imports and Exports by Section of the S.I.T.C</t>
  </si>
  <si>
    <t xml:space="preserve">Value of Belize's Other Exports </t>
  </si>
  <si>
    <t>Table 8</t>
  </si>
  <si>
    <t>Jan-Dec</t>
  </si>
  <si>
    <t>Caricom</t>
  </si>
  <si>
    <t>Curacao</t>
  </si>
  <si>
    <t>Value of  Belize Imports  and Exports to Caricom Countries</t>
  </si>
  <si>
    <t>ANTIGUA &amp; BARBUDA</t>
  </si>
  <si>
    <t>HAITI</t>
  </si>
  <si>
    <t>ST. KITTS &amp; NEVIS</t>
  </si>
  <si>
    <t>ST. LUCIA</t>
  </si>
  <si>
    <t>SURINAME</t>
  </si>
  <si>
    <t>Totals may not add up due to rounding</t>
  </si>
  <si>
    <t>Jan-Feb</t>
  </si>
  <si>
    <t>For January-February of 2013 and 2014</t>
  </si>
  <si>
    <t xml:space="preserve"> For January-February of 2013 and 2014</t>
  </si>
  <si>
    <t>(BZ $ '000)</t>
  </si>
  <si>
    <t>MONTSERRAT</t>
  </si>
  <si>
    <t>ST VINCENT &amp; GREN.</t>
  </si>
  <si>
    <t>LBS '000</t>
  </si>
  <si>
    <t xml:space="preserve">LBS '000 </t>
  </si>
  <si>
    <t>GALS'000</t>
  </si>
  <si>
    <t>GALS '000</t>
  </si>
  <si>
    <t>BD FT '000</t>
  </si>
  <si>
    <t>GALLONS '000</t>
  </si>
  <si>
    <t>Table 13</t>
  </si>
  <si>
    <t>Table 6</t>
  </si>
  <si>
    <t>Table 4</t>
  </si>
  <si>
    <t>Table 2</t>
  </si>
  <si>
    <t>QUARTER 4</t>
  </si>
  <si>
    <t>* Balance of Trade excluding CFZ</t>
  </si>
  <si>
    <t>N.A</t>
  </si>
  <si>
    <t>BAHAMAS</t>
  </si>
  <si>
    <t>43.  Goods to EPZ/DPA</t>
  </si>
  <si>
    <t>PINEAPPLE CONCENTRATE</t>
  </si>
  <si>
    <t>ORANGE SQUASH</t>
  </si>
  <si>
    <t>GRAPEFRUIT SQUASH</t>
  </si>
  <si>
    <t>ORANGES</t>
  </si>
  <si>
    <t>MARCH</t>
  </si>
  <si>
    <t>JANUARY - MARCH</t>
  </si>
  <si>
    <t>Jan-Mar</t>
  </si>
  <si>
    <t>For March of 2023 and 2024</t>
  </si>
  <si>
    <t>For January-March of 2023 and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</si>
</sst>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#,##0.0"/>
    <numFmt numFmtId="169" formatCode="#,###.0&quot;*&quot;"/>
    <numFmt numFmtId="170" formatCode="_(* #,##0.000000_);_(* \(#,##0.000000\);_(* &quot;-&quot;??_);_(@_)"/>
    <numFmt numFmtId="171" formatCode="_(* #,##0.0_);_(* \(#,##0.0\);_(* &quot;-&quot;?_);_(@_)"/>
    <numFmt numFmtId="172" formatCode="_(* #,##0.00_);_(* \(#,##0.00\);_(* &quot;-&quot;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39">
    <xf numFmtId="0" fontId="0" fillId="0" borderId="0" xfId="0"/>
    <xf numFmtId="0" fontId="5" fillId="0" borderId="0" xfId="2" applyFont="1"/>
    <xf numFmtId="165" fontId="0" fillId="0" borderId="8" xfId="1" applyNumberFormat="1" applyFont="1" applyBorder="1"/>
    <xf numFmtId="0" fontId="4" fillId="2" borderId="12" xfId="2" applyFont="1" applyFill="1" applyBorder="1"/>
    <xf numFmtId="165" fontId="0" fillId="0" borderId="0" xfId="0" applyNumberFormat="1"/>
    <xf numFmtId="0" fontId="4" fillId="0" borderId="14" xfId="2" applyFont="1" applyBorder="1"/>
    <xf numFmtId="0" fontId="0" fillId="0" borderId="16" xfId="0" applyBorder="1"/>
    <xf numFmtId="1" fontId="0" fillId="0" borderId="0" xfId="0" applyNumberFormat="1"/>
    <xf numFmtId="0" fontId="7" fillId="0" borderId="16" xfId="0" applyFont="1" applyBorder="1"/>
    <xf numFmtId="0" fontId="7" fillId="0" borderId="17" xfId="0" applyFont="1" applyBorder="1"/>
    <xf numFmtId="0" fontId="0" fillId="0" borderId="4" xfId="0" applyBorder="1"/>
    <xf numFmtId="0" fontId="7" fillId="4" borderId="12" xfId="0" applyFont="1" applyFill="1" applyBorder="1"/>
    <xf numFmtId="0" fontId="7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/>
    <xf numFmtId="0" fontId="7" fillId="0" borderId="14" xfId="0" applyFont="1" applyBorder="1" applyAlignment="1">
      <alignment horizontal="center"/>
    </xf>
    <xf numFmtId="165" fontId="0" fillId="0" borderId="0" xfId="1" applyNumberFormat="1" applyFont="1"/>
    <xf numFmtId="0" fontId="7" fillId="0" borderId="8" xfId="0" applyFont="1" applyBorder="1"/>
    <xf numFmtId="0" fontId="7" fillId="0" borderId="0" xfId="0" applyFont="1" applyAlignment="1">
      <alignment horizontal="right"/>
    </xf>
    <xf numFmtId="0" fontId="10" fillId="5" borderId="16" xfId="2" applyFont="1" applyFill="1" applyBorder="1"/>
    <xf numFmtId="0" fontId="10" fillId="4" borderId="8" xfId="2" applyFont="1" applyFill="1" applyBorder="1"/>
    <xf numFmtId="0" fontId="10" fillId="4" borderId="10" xfId="2" applyFont="1" applyFill="1" applyBorder="1"/>
    <xf numFmtId="165" fontId="4" fillId="0" borderId="0" xfId="2" applyNumberFormat="1" applyFont="1"/>
    <xf numFmtId="3" fontId="0" fillId="0" borderId="0" xfId="0" applyNumberFormat="1"/>
    <xf numFmtId="164" fontId="0" fillId="0" borderId="0" xfId="1" applyFont="1" applyFill="1"/>
    <xf numFmtId="0" fontId="2" fillId="0" borderId="0" xfId="0" applyFont="1"/>
    <xf numFmtId="0" fontId="4" fillId="0" borderId="6" xfId="2" applyFont="1" applyBorder="1"/>
    <xf numFmtId="1" fontId="6" fillId="0" borderId="6" xfId="1" applyNumberFormat="1" applyFont="1" applyFill="1" applyBorder="1" applyAlignment="1">
      <alignment horizontal="center" vertical="center"/>
    </xf>
    <xf numFmtId="0" fontId="11" fillId="0" borderId="16" xfId="0" applyFont="1" applyBorder="1"/>
    <xf numFmtId="0" fontId="11" fillId="0" borderId="0" xfId="0" applyFont="1"/>
    <xf numFmtId="0" fontId="11" fillId="0" borderId="4" xfId="0" applyFont="1" applyBorder="1"/>
    <xf numFmtId="0" fontId="7" fillId="0" borderId="0" xfId="0" applyFont="1"/>
    <xf numFmtId="0" fontId="7" fillId="0" borderId="4" xfId="0" applyFont="1" applyBorder="1" applyAlignment="1">
      <alignment horizontal="right"/>
    </xf>
    <xf numFmtId="0" fontId="4" fillId="0" borderId="7" xfId="2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9" xfId="2" applyFont="1" applyBorder="1"/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9" xfId="2" applyFont="1" applyBorder="1"/>
    <xf numFmtId="3" fontId="0" fillId="0" borderId="0" xfId="1" applyNumberFormat="1" applyFont="1"/>
    <xf numFmtId="0" fontId="3" fillId="3" borderId="7" xfId="2" applyFill="1" applyBorder="1"/>
    <xf numFmtId="0" fontId="3" fillId="3" borderId="9" xfId="2" applyFill="1" applyBorder="1"/>
    <xf numFmtId="0" fontId="12" fillId="0" borderId="8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3" fillId="0" borderId="9" xfId="2" applyFont="1" applyBorder="1"/>
    <xf numFmtId="0" fontId="4" fillId="6" borderId="20" xfId="2" applyFont="1" applyFill="1" applyBorder="1"/>
    <xf numFmtId="0" fontId="7" fillId="0" borderId="9" xfId="0" applyFont="1" applyBorder="1" applyAlignment="1">
      <alignment horizontal="center"/>
    </xf>
    <xf numFmtId="0" fontId="4" fillId="0" borderId="16" xfId="2" applyFont="1" applyBorder="1"/>
    <xf numFmtId="0" fontId="0" fillId="0" borderId="6" xfId="0" applyBorder="1"/>
    <xf numFmtId="0" fontId="0" fillId="0" borderId="13" xfId="0" applyBorder="1"/>
    <xf numFmtId="0" fontId="0" fillId="0" borderId="7" xfId="0" applyBorder="1"/>
    <xf numFmtId="0" fontId="10" fillId="5" borderId="8" xfId="2" applyFont="1" applyFill="1" applyBorder="1"/>
    <xf numFmtId="0" fontId="10" fillId="5" borderId="6" xfId="2" applyFont="1" applyFill="1" applyBorder="1"/>
    <xf numFmtId="167" fontId="0" fillId="0" borderId="9" xfId="1" applyNumberFormat="1" applyFont="1" applyBorder="1"/>
    <xf numFmtId="167" fontId="0" fillId="0" borderId="8" xfId="1" applyNumberFormat="1" applyFont="1" applyBorder="1"/>
    <xf numFmtId="167" fontId="0" fillId="0" borderId="0" xfId="1" applyNumberFormat="1" applyFont="1" applyBorder="1"/>
    <xf numFmtId="167" fontId="0" fillId="0" borderId="8" xfId="1" applyNumberFormat="1" applyFont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8" fontId="0" fillId="0" borderId="8" xfId="1" applyNumberFormat="1" applyFont="1" applyBorder="1" applyAlignment="1">
      <alignment horizontal="right"/>
    </xf>
    <xf numFmtId="168" fontId="0" fillId="0" borderId="9" xfId="1" applyNumberFormat="1" applyFont="1" applyBorder="1" applyAlignment="1">
      <alignment horizontal="right"/>
    </xf>
    <xf numFmtId="167" fontId="8" fillId="0" borderId="9" xfId="2" applyNumberFormat="1" applyFont="1" applyBorder="1"/>
    <xf numFmtId="167" fontId="0" fillId="0" borderId="9" xfId="0" applyNumberFormat="1" applyBorder="1"/>
    <xf numFmtId="167" fontId="0" fillId="0" borderId="0" xfId="0" applyNumberFormat="1"/>
    <xf numFmtId="168" fontId="0" fillId="0" borderId="8" xfId="1" applyNumberFormat="1" applyFont="1" applyBorder="1"/>
    <xf numFmtId="168" fontId="0" fillId="0" borderId="9" xfId="1" applyNumberFormat="1" applyFont="1" applyBorder="1"/>
    <xf numFmtId="168" fontId="0" fillId="0" borderId="11" xfId="1" applyNumberFormat="1" applyFont="1" applyBorder="1"/>
    <xf numFmtId="169" fontId="7" fillId="4" borderId="12" xfId="1" applyNumberFormat="1" applyFont="1" applyFill="1" applyBorder="1"/>
    <xf numFmtId="166" fontId="0" fillId="0" borderId="0" xfId="0" applyNumberFormat="1"/>
    <xf numFmtId="167" fontId="0" fillId="4" borderId="9" xfId="0" applyNumberFormat="1" applyFill="1" applyBorder="1"/>
    <xf numFmtId="167" fontId="0" fillId="0" borderId="0" xfId="1" applyNumberFormat="1" applyFont="1" applyBorder="1" applyAlignment="1">
      <alignment horizontal="right"/>
    </xf>
    <xf numFmtId="167" fontId="0" fillId="0" borderId="0" xfId="1" applyNumberFormat="1" applyFont="1"/>
    <xf numFmtId="167" fontId="7" fillId="4" borderId="5" xfId="1" applyNumberFormat="1" applyFont="1" applyFill="1" applyBorder="1"/>
    <xf numFmtId="167" fontId="7" fillId="4" borderId="20" xfId="1" applyNumberFormat="1" applyFont="1" applyFill="1" applyBorder="1"/>
    <xf numFmtId="167" fontId="7" fillId="4" borderId="15" xfId="1" applyNumberFormat="1" applyFont="1" applyFill="1" applyBorder="1"/>
    <xf numFmtId="167" fontId="0" fillId="0" borderId="10" xfId="1" applyNumberFormat="1" applyFont="1" applyBorder="1"/>
    <xf numFmtId="167" fontId="4" fillId="6" borderId="5" xfId="2" applyNumberFormat="1" applyFont="1" applyFill="1" applyBorder="1"/>
    <xf numFmtId="167" fontId="4" fillId="6" borderId="20" xfId="2" applyNumberFormat="1" applyFont="1" applyFill="1" applyBorder="1"/>
    <xf numFmtId="167" fontId="0" fillId="0" borderId="8" xfId="0" applyNumberFormat="1" applyBorder="1"/>
    <xf numFmtId="0" fontId="11" fillId="0" borderId="21" xfId="0" applyFont="1" applyBorder="1"/>
    <xf numFmtId="167" fontId="0" fillId="0" borderId="16" xfId="1" applyNumberFormat="1" applyFont="1" applyBorder="1"/>
    <xf numFmtId="168" fontId="7" fillId="0" borderId="8" xfId="0" applyNumberFormat="1" applyFont="1" applyBorder="1"/>
    <xf numFmtId="167" fontId="7" fillId="0" borderId="16" xfId="1" applyNumberFormat="1" applyFont="1" applyBorder="1"/>
    <xf numFmtId="167" fontId="7" fillId="0" borderId="0" xfId="1" applyNumberFormat="1" applyFont="1"/>
    <xf numFmtId="167" fontId="7" fillId="0" borderId="8" xfId="1" applyNumberFormat="1" applyFont="1" applyBorder="1"/>
    <xf numFmtId="169" fontId="7" fillId="0" borderId="10" xfId="1" applyNumberFormat="1" applyFont="1" applyBorder="1"/>
    <xf numFmtId="167" fontId="0" fillId="4" borderId="16" xfId="1" applyNumberFormat="1" applyFont="1" applyFill="1" applyBorder="1"/>
    <xf numFmtId="167" fontId="10" fillId="4" borderId="17" xfId="1" applyNumberFormat="1" applyFont="1" applyFill="1" applyBorder="1"/>
    <xf numFmtId="170" fontId="0" fillId="0" borderId="0" xfId="0" applyNumberFormat="1"/>
    <xf numFmtId="0" fontId="6" fillId="4" borderId="6" xfId="0" applyFont="1" applyFill="1" applyBorder="1" applyAlignment="1">
      <alignment horizontal="center" vertical="center"/>
    </xf>
    <xf numFmtId="167" fontId="0" fillId="4" borderId="0" xfId="1" applyNumberFormat="1" applyFont="1" applyFill="1" applyBorder="1"/>
    <xf numFmtId="0" fontId="10" fillId="5" borderId="14" xfId="2" applyFont="1" applyFill="1" applyBorder="1"/>
    <xf numFmtId="0" fontId="10" fillId="4" borderId="17" xfId="2" applyFont="1" applyFill="1" applyBorder="1"/>
    <xf numFmtId="1" fontId="7" fillId="4" borderId="2" xfId="1" applyNumberFormat="1" applyFont="1" applyFill="1" applyBorder="1" applyAlignment="1">
      <alignment horizontal="center" vertical="center"/>
    </xf>
    <xf numFmtId="167" fontId="7" fillId="0" borderId="8" xfId="0" applyNumberFormat="1" applyFont="1" applyBorder="1"/>
    <xf numFmtId="0" fontId="10" fillId="0" borderId="8" xfId="2" applyFont="1" applyBorder="1"/>
    <xf numFmtId="165" fontId="0" fillId="0" borderId="8" xfId="0" applyNumberFormat="1" applyBorder="1"/>
    <xf numFmtId="165" fontId="0" fillId="0" borderId="9" xfId="0" applyNumberFormat="1" applyBorder="1"/>
    <xf numFmtId="167" fontId="7" fillId="7" borderId="1" xfId="1" applyNumberFormat="1" applyFont="1" applyFill="1" applyBorder="1"/>
    <xf numFmtId="167" fontId="8" fillId="0" borderId="8" xfId="2" applyNumberFormat="1" applyFont="1" applyBorder="1"/>
    <xf numFmtId="167" fontId="4" fillId="2" borderId="1" xfId="2" applyNumberFormat="1" applyFont="1" applyFill="1" applyBorder="1"/>
    <xf numFmtId="0" fontId="4" fillId="2" borderId="1" xfId="2" applyFont="1" applyFill="1" applyBorder="1"/>
    <xf numFmtId="0" fontId="4" fillId="0" borderId="8" xfId="2" applyFont="1" applyBorder="1"/>
    <xf numFmtId="169" fontId="7" fillId="7" borderId="17" xfId="1" applyNumberFormat="1" applyFont="1" applyFill="1" applyBorder="1"/>
    <xf numFmtId="169" fontId="7" fillId="7" borderId="1" xfId="1" applyNumberFormat="1" applyFont="1" applyFill="1" applyBorder="1"/>
    <xf numFmtId="0" fontId="8" fillId="3" borderId="6" xfId="2" applyFont="1" applyFill="1" applyBorder="1"/>
    <xf numFmtId="0" fontId="4" fillId="2" borderId="2" xfId="2" applyFont="1" applyFill="1" applyBorder="1"/>
    <xf numFmtId="0" fontId="11" fillId="0" borderId="8" xfId="0" applyFont="1" applyBorder="1"/>
    <xf numFmtId="0" fontId="7" fillId="4" borderId="2" xfId="0" applyFont="1" applyFill="1" applyBorder="1"/>
    <xf numFmtId="0" fontId="10" fillId="5" borderId="10" xfId="2" applyFont="1" applyFill="1" applyBorder="1"/>
    <xf numFmtId="0" fontId="10" fillId="4" borderId="16" xfId="2" applyFont="1" applyFill="1" applyBorder="1"/>
    <xf numFmtId="0" fontId="10" fillId="5" borderId="17" xfId="2" applyFont="1" applyFill="1" applyBorder="1"/>
    <xf numFmtId="0" fontId="10" fillId="4" borderId="6" xfId="2" applyFont="1" applyFill="1" applyBorder="1"/>
    <xf numFmtId="167" fontId="9" fillId="4" borderId="7" xfId="1" applyNumberFormat="1" applyFont="1" applyFill="1" applyBorder="1"/>
    <xf numFmtId="167" fontId="9" fillId="4" borderId="11" xfId="1" applyNumberFormat="1" applyFont="1" applyFill="1" applyBorder="1"/>
    <xf numFmtId="0" fontId="10" fillId="4" borderId="14" xfId="2" applyFont="1" applyFill="1" applyBorder="1"/>
    <xf numFmtId="1" fontId="6" fillId="0" borderId="14" xfId="1" applyNumberFormat="1" applyFont="1" applyFill="1" applyBorder="1" applyAlignment="1">
      <alignment horizontal="center" vertical="center"/>
    </xf>
    <xf numFmtId="165" fontId="0" fillId="0" borderId="16" xfId="1" applyNumberFormat="1" applyFont="1" applyBorder="1"/>
    <xf numFmtId="168" fontId="7" fillId="0" borderId="16" xfId="0" applyNumberFormat="1" applyFont="1" applyBorder="1"/>
    <xf numFmtId="167" fontId="7" fillId="0" borderId="16" xfId="0" applyNumberFormat="1" applyFont="1" applyBorder="1"/>
    <xf numFmtId="169" fontId="7" fillId="0" borderId="17" xfId="1" applyNumberFormat="1" applyFont="1" applyBorder="1"/>
    <xf numFmtId="164" fontId="8" fillId="0" borderId="8" xfId="1" applyFont="1" applyFill="1" applyBorder="1"/>
    <xf numFmtId="164" fontId="4" fillId="7" borderId="1" xfId="2" applyNumberFormat="1" applyFont="1" applyFill="1" applyBorder="1"/>
    <xf numFmtId="164" fontId="4" fillId="7" borderId="1" xfId="1" applyFont="1" applyFill="1" applyBorder="1"/>
    <xf numFmtId="167" fontId="8" fillId="0" borderId="8" xfId="1" applyNumberFormat="1" applyFont="1" applyFill="1" applyBorder="1"/>
    <xf numFmtId="167" fontId="4" fillId="7" borderId="1" xfId="2" applyNumberFormat="1" applyFont="1" applyFill="1" applyBorder="1"/>
    <xf numFmtId="167" fontId="8" fillId="0" borderId="8" xfId="1" applyNumberFormat="1" applyFont="1" applyBorder="1"/>
    <xf numFmtId="167" fontId="4" fillId="2" borderId="2" xfId="2" applyNumberFormat="1" applyFont="1" applyFill="1" applyBorder="1"/>
    <xf numFmtId="17" fontId="6" fillId="0" borderId="6" xfId="0" applyNumberFormat="1" applyFont="1" applyBorder="1" applyAlignment="1">
      <alignment horizontal="center"/>
    </xf>
    <xf numFmtId="17" fontId="6" fillId="0" borderId="7" xfId="0" applyNumberFormat="1" applyFont="1" applyBorder="1" applyAlignment="1">
      <alignment horizontal="center"/>
    </xf>
    <xf numFmtId="167" fontId="0" fillId="0" borderId="11" xfId="1" applyNumberFormat="1" applyFont="1" applyBorder="1"/>
    <xf numFmtId="167" fontId="8" fillId="0" borderId="0" xfId="1" applyNumberFormat="1" applyFont="1" applyFill="1" applyBorder="1"/>
    <xf numFmtId="167" fontId="8" fillId="0" borderId="9" xfId="1" applyNumberFormat="1" applyFont="1" applyFill="1" applyBorder="1"/>
    <xf numFmtId="0" fontId="0" fillId="0" borderId="9" xfId="0" applyBorder="1"/>
    <xf numFmtId="167" fontId="7" fillId="4" borderId="12" xfId="1" applyNumberFormat="1" applyFont="1" applyFill="1" applyBorder="1"/>
    <xf numFmtId="167" fontId="8" fillId="0" borderId="0" xfId="2" applyNumberFormat="1" applyFont="1"/>
    <xf numFmtId="171" fontId="0" fillId="0" borderId="0" xfId="0" applyNumberFormat="1"/>
    <xf numFmtId="0" fontId="7" fillId="4" borderId="19" xfId="0" applyFont="1" applyFill="1" applyBorder="1"/>
    <xf numFmtId="167" fontId="7" fillId="7" borderId="17" xfId="1" applyNumberFormat="1" applyFont="1" applyFill="1" applyBorder="1"/>
    <xf numFmtId="165" fontId="0" fillId="0" borderId="10" xfId="0" applyNumberFormat="1" applyBorder="1"/>
    <xf numFmtId="165" fontId="0" fillId="0" borderId="11" xfId="0" applyNumberFormat="1" applyBorder="1"/>
    <xf numFmtId="17" fontId="14" fillId="0" borderId="0" xfId="1" applyNumberFormat="1" applyFont="1" applyAlignment="1"/>
    <xf numFmtId="164" fontId="14" fillId="0" borderId="0" xfId="1" applyFont="1"/>
    <xf numFmtId="17" fontId="14" fillId="0" borderId="0" xfId="1" applyNumberFormat="1" applyFont="1" applyAlignment="1">
      <alignment horizontal="right"/>
    </xf>
    <xf numFmtId="165" fontId="7" fillId="0" borderId="16" xfId="1" applyNumberFormat="1" applyFont="1" applyBorder="1"/>
    <xf numFmtId="0" fontId="11" fillId="0" borderId="22" xfId="0" applyFont="1" applyBorder="1"/>
    <xf numFmtId="0" fontId="11" fillId="0" borderId="9" xfId="0" applyFont="1" applyBorder="1"/>
    <xf numFmtId="0" fontId="6" fillId="3" borderId="14" xfId="0" applyFont="1" applyFill="1" applyBorder="1" applyAlignment="1">
      <alignment horizontal="center"/>
    </xf>
    <xf numFmtId="0" fontId="0" fillId="0" borderId="8" xfId="0" applyBorder="1"/>
    <xf numFmtId="167" fontId="0" fillId="0" borderId="16" xfId="0" applyNumberFormat="1" applyBorder="1"/>
    <xf numFmtId="0" fontId="6" fillId="3" borderId="6" xfId="0" applyFont="1" applyFill="1" applyBorder="1" applyAlignment="1">
      <alignment horizontal="center"/>
    </xf>
    <xf numFmtId="164" fontId="7" fillId="0" borderId="16" xfId="1" applyFont="1" applyBorder="1" applyAlignment="1">
      <alignment vertical="center"/>
    </xf>
    <xf numFmtId="164" fontId="7" fillId="0" borderId="8" xfId="1" applyFont="1" applyBorder="1" applyAlignment="1">
      <alignment vertical="center"/>
    </xf>
    <xf numFmtId="172" fontId="0" fillId="0" borderId="0" xfId="0" applyNumberFormat="1"/>
    <xf numFmtId="168" fontId="0" fillId="0" borderId="10" xfId="1" applyNumberFormat="1" applyFont="1" applyBorder="1"/>
    <xf numFmtId="0" fontId="7" fillId="4" borderId="7" xfId="0" applyFont="1" applyFill="1" applyBorder="1" applyAlignment="1">
      <alignment horizontal="center" vertical="center"/>
    </xf>
    <xf numFmtId="0" fontId="10" fillId="0" borderId="14" xfId="2" applyFont="1" applyBorder="1"/>
    <xf numFmtId="164" fontId="0" fillId="0" borderId="8" xfId="1" applyFont="1" applyFill="1" applyBorder="1"/>
    <xf numFmtId="164" fontId="0" fillId="0" borderId="9" xfId="1" applyFont="1" applyFill="1" applyBorder="1"/>
    <xf numFmtId="164" fontId="0" fillId="0" borderId="0" xfId="1" applyFont="1" applyFill="1" applyBorder="1"/>
    <xf numFmtId="164" fontId="0" fillId="0" borderId="0" xfId="1" applyFont="1"/>
    <xf numFmtId="0" fontId="10" fillId="0" borderId="16" xfId="2" applyFont="1" applyBorder="1"/>
    <xf numFmtId="167" fontId="0" fillId="0" borderId="9" xfId="1" applyNumberFormat="1" applyFont="1" applyFill="1" applyBorder="1"/>
    <xf numFmtId="166" fontId="0" fillId="0" borderId="9" xfId="0" applyNumberFormat="1" applyBorder="1"/>
    <xf numFmtId="164" fontId="0" fillId="0" borderId="8" xfId="1" applyFont="1" applyBorder="1"/>
    <xf numFmtId="0" fontId="10" fillId="5" borderId="9" xfId="2" applyFont="1" applyFill="1" applyBorder="1"/>
    <xf numFmtId="167" fontId="0" fillId="0" borderId="0" xfId="1" applyNumberFormat="1" applyFont="1" applyFill="1" applyBorder="1"/>
    <xf numFmtId="167" fontId="0" fillId="0" borderId="13" xfId="1" applyNumberFormat="1" applyFont="1" applyFill="1" applyBorder="1" applyAlignment="1">
      <alignment horizontal="center"/>
    </xf>
    <xf numFmtId="167" fontId="0" fillId="0" borderId="7" xfId="1" applyNumberFormat="1" applyFont="1" applyFill="1" applyBorder="1"/>
    <xf numFmtId="167" fontId="0" fillId="0" borderId="13" xfId="1" applyNumberFormat="1" applyFont="1" applyBorder="1" applyAlignment="1">
      <alignment horizontal="center"/>
    </xf>
    <xf numFmtId="166" fontId="0" fillId="0" borderId="7" xfId="0" applyNumberFormat="1" applyBorder="1"/>
    <xf numFmtId="167" fontId="0" fillId="0" borderId="6" xfId="1" applyNumberFormat="1" applyFont="1" applyFill="1" applyBorder="1" applyAlignment="1">
      <alignment horizontal="center"/>
    </xf>
    <xf numFmtId="0" fontId="10" fillId="0" borderId="10" xfId="2" applyFont="1" applyBorder="1"/>
    <xf numFmtId="0" fontId="10" fillId="0" borderId="4" xfId="2" applyFont="1" applyBorder="1"/>
    <xf numFmtId="167" fontId="0" fillId="0" borderId="10" xfId="1" applyNumberFormat="1" applyFont="1" applyFill="1" applyBorder="1"/>
    <xf numFmtId="167" fontId="0" fillId="0" borderId="11" xfId="1" applyNumberFormat="1" applyFont="1" applyFill="1" applyBorder="1"/>
    <xf numFmtId="167" fontId="0" fillId="0" borderId="4" xfId="1" applyNumberFormat="1" applyFont="1" applyFill="1" applyBorder="1"/>
    <xf numFmtId="167" fontId="0" fillId="0" borderId="11" xfId="0" applyNumberFormat="1" applyBorder="1"/>
    <xf numFmtId="0" fontId="10" fillId="4" borderId="7" xfId="2" applyFont="1" applyFill="1" applyBorder="1"/>
    <xf numFmtId="167" fontId="9" fillId="4" borderId="6" xfId="1" applyNumberFormat="1" applyFont="1" applyFill="1" applyBorder="1"/>
    <xf numFmtId="164" fontId="9" fillId="4" borderId="4" xfId="1" applyFont="1" applyFill="1" applyBorder="1"/>
    <xf numFmtId="0" fontId="6" fillId="4" borderId="14" xfId="0" applyFont="1" applyFill="1" applyBorder="1" applyAlignment="1">
      <alignment horizontal="center" vertical="center"/>
    </xf>
    <xf numFmtId="164" fontId="0" fillId="0" borderId="0" xfId="1" applyFont="1" applyBorder="1"/>
    <xf numFmtId="164" fontId="0" fillId="0" borderId="9" xfId="1" applyFont="1" applyBorder="1"/>
    <xf numFmtId="0" fontId="0" fillId="0" borderId="10" xfId="0" applyBorder="1"/>
    <xf numFmtId="0" fontId="0" fillId="0" borderId="11" xfId="0" applyBorder="1"/>
    <xf numFmtId="167" fontId="0" fillId="0" borderId="14" xfId="1" applyNumberFormat="1" applyFont="1" applyBorder="1" applyAlignment="1">
      <alignment horizontal="center"/>
    </xf>
    <xf numFmtId="167" fontId="8" fillId="0" borderId="17" xfId="2" applyNumberFormat="1" applyFont="1" applyBorder="1"/>
    <xf numFmtId="164" fontId="0" fillId="0" borderId="16" xfId="1" applyFont="1" applyBorder="1"/>
    <xf numFmtId="0" fontId="6" fillId="0" borderId="14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165" fontId="0" fillId="0" borderId="0" xfId="1" applyNumberFormat="1" applyFont="1" applyBorder="1"/>
    <xf numFmtId="165" fontId="7" fillId="0" borderId="0" xfId="1" applyNumberFormat="1" applyFont="1" applyBorder="1"/>
    <xf numFmtId="164" fontId="7" fillId="0" borderId="0" xfId="1" applyFont="1" applyBorder="1" applyAlignment="1">
      <alignment vertical="center"/>
    </xf>
    <xf numFmtId="165" fontId="7" fillId="0" borderId="8" xfId="1" applyNumberFormat="1" applyFont="1" applyBorder="1"/>
    <xf numFmtId="165" fontId="0" fillId="0" borderId="9" xfId="1" applyNumberFormat="1" applyFont="1" applyBorder="1"/>
    <xf numFmtId="165" fontId="7" fillId="0" borderId="16" xfId="1" applyNumberFormat="1" applyFont="1" applyFill="1" applyBorder="1"/>
    <xf numFmtId="165" fontId="7" fillId="0" borderId="9" xfId="1" applyNumberFormat="1" applyFont="1" applyFill="1" applyBorder="1"/>
    <xf numFmtId="164" fontId="7" fillId="0" borderId="16" xfId="1" applyFont="1" applyBorder="1"/>
    <xf numFmtId="164" fontId="7" fillId="0" borderId="17" xfId="1" applyFont="1" applyBorder="1"/>
    <xf numFmtId="168" fontId="0" fillId="0" borderId="0" xfId="0" applyNumberFormat="1"/>
    <xf numFmtId="167" fontId="7" fillId="4" borderId="1" xfId="0" applyNumberFormat="1" applyFont="1" applyFill="1" applyBorder="1"/>
    <xf numFmtId="168" fontId="7" fillId="4" borderId="1" xfId="0" applyNumberFormat="1" applyFont="1" applyFill="1" applyBorder="1"/>
    <xf numFmtId="168" fontId="0" fillId="0" borderId="10" xfId="1" applyNumberFormat="1" applyFont="1" applyBorder="1" applyAlignment="1">
      <alignment horizontal="right"/>
    </xf>
    <xf numFmtId="168" fontId="0" fillId="0" borderId="11" xfId="1" applyNumberFormat="1" applyFont="1" applyBorder="1" applyAlignment="1">
      <alignment horizontal="right"/>
    </xf>
    <xf numFmtId="167" fontId="7" fillId="7" borderId="12" xfId="1" applyNumberFormat="1" applyFont="1" applyFill="1" applyBorder="1"/>
    <xf numFmtId="167" fontId="7" fillId="7" borderId="5" xfId="1" applyNumberFormat="1" applyFont="1" applyFill="1" applyBorder="1"/>
    <xf numFmtId="167" fontId="4" fillId="7" borderId="12" xfId="2" applyNumberFormat="1" applyFont="1" applyFill="1" applyBorder="1"/>
    <xf numFmtId="167" fontId="4" fillId="7" borderId="20" xfId="2" applyNumberFormat="1" applyFont="1" applyFill="1" applyBorder="1"/>
    <xf numFmtId="167" fontId="4" fillId="7" borderId="5" xfId="2" applyNumberFormat="1" applyFont="1" applyFill="1" applyBorder="1"/>
    <xf numFmtId="164" fontId="5" fillId="0" borderId="0" xfId="2" applyNumberFormat="1" applyFont="1"/>
    <xf numFmtId="164" fontId="0" fillId="0" borderId="0" xfId="0" applyNumberFormat="1"/>
    <xf numFmtId="164" fontId="11" fillId="0" borderId="0" xfId="0" applyNumberFormat="1" applyFont="1"/>
    <xf numFmtId="0" fontId="7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DE\TRADE\2014\Trade%20Tables%20for%20Website%202014%20(Orig)\Master%20Tables%20for%20Trade%20Bulletins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3\Trade%20Tables%20for%20Website%202013%20(Orig)\Master%20Tables%20for%20Trade%20Bulletins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 by SITC 2014"/>
      <sheetName val="Import by SITC 2012"/>
      <sheetName val="Exports by SITC 2014"/>
      <sheetName val="Exports by SITC 2012"/>
      <sheetName val="Re-Exports by SITC 2014"/>
      <sheetName val="Re-Exports by SITC 2012"/>
      <sheetName val="Imports by COO 2014"/>
      <sheetName val="Imports by COO 2012"/>
      <sheetName val="Exports by COO 2014"/>
      <sheetName val="Exports by COO 2012"/>
      <sheetName val="Re-Exports by COO 2014"/>
      <sheetName val="Re-Exports by COO 2012"/>
      <sheetName val="Imports by Caricom SITC 2014"/>
      <sheetName val="Imports by Caricom SITC 2012"/>
      <sheetName val="Exports by Caricom SITC 2014"/>
      <sheetName val="Exports by Caricom SITC 2012"/>
      <sheetName val="Re-Exports by Caricom SITC 2013"/>
      <sheetName val="Re-Exports by Caricom SITC 2012"/>
      <sheetName val="Caricom Imports by COO 14"/>
      <sheetName val="Caricom imports COO 12"/>
      <sheetName val="CARICOM exports by COO 13"/>
      <sheetName val="CARICOM exports by COO 12"/>
      <sheetName val="CARICOM re-exports by COO 14"/>
      <sheetName val="CARICOM re-exports by COO 12"/>
      <sheetName val="Import by BEC 2014"/>
      <sheetName val="Import by BEC 2012"/>
      <sheetName val="Import by BEC 2011"/>
      <sheetName val="Exports 2014"/>
      <sheetName val="Exports 2012"/>
      <sheetName val="DirectionTrade Selected COO 12"/>
      <sheetName val="Transhipments 2014"/>
      <sheetName val="Direction of Trade 2014"/>
      <sheetName val="Sheet2"/>
      <sheetName val="Sheet1"/>
    </sheetNames>
    <sheetDataSet>
      <sheetData sheetId="0">
        <row r="4">
          <cell r="B4">
            <v>15539843.33</v>
          </cell>
          <cell r="C4">
            <v>13734540.109999999</v>
          </cell>
        </row>
        <row r="5">
          <cell r="B5">
            <v>5376822.0499999998</v>
          </cell>
          <cell r="C5">
            <v>1510025.96</v>
          </cell>
        </row>
        <row r="6">
          <cell r="B6">
            <v>1260558.77</v>
          </cell>
          <cell r="C6">
            <v>2042961.9</v>
          </cell>
        </row>
        <row r="7">
          <cell r="B7">
            <v>26227201.649999999</v>
          </cell>
          <cell r="C7">
            <v>23267348.510000002</v>
          </cell>
        </row>
        <row r="8">
          <cell r="B8">
            <v>1223191.44</v>
          </cell>
          <cell r="C8">
            <v>1202706.3</v>
          </cell>
        </row>
        <row r="9">
          <cell r="B9">
            <v>9167342.4100000001</v>
          </cell>
          <cell r="C9">
            <v>11216000.57</v>
          </cell>
        </row>
        <row r="10">
          <cell r="B10">
            <v>15010921.699999999</v>
          </cell>
          <cell r="C10">
            <v>14202905.25</v>
          </cell>
        </row>
        <row r="11">
          <cell r="B11">
            <v>22892443.52</v>
          </cell>
          <cell r="C11">
            <v>26515721.5</v>
          </cell>
        </row>
        <row r="12">
          <cell r="B12">
            <v>10176312.27</v>
          </cell>
          <cell r="C12">
            <v>9439830.0399999991</v>
          </cell>
        </row>
        <row r="13">
          <cell r="B13">
            <v>0</v>
          </cell>
          <cell r="C13">
            <v>0</v>
          </cell>
        </row>
        <row r="14">
          <cell r="B14">
            <v>18088471.530000001</v>
          </cell>
          <cell r="C14">
            <v>23912443.510000002</v>
          </cell>
        </row>
        <row r="15">
          <cell r="B15">
            <v>5592271.3000000007</v>
          </cell>
          <cell r="C15">
            <v>5187269.4000000004</v>
          </cell>
        </row>
        <row r="16">
          <cell r="B16">
            <v>750793.09</v>
          </cell>
          <cell r="C16">
            <v>504249.85</v>
          </cell>
        </row>
      </sheetData>
      <sheetData sheetId="1"/>
      <sheetData sheetId="2">
        <row r="4">
          <cell r="B4">
            <v>24351818.030000001</v>
          </cell>
          <cell r="C4">
            <v>38750458.469999999</v>
          </cell>
        </row>
        <row r="5">
          <cell r="B5">
            <v>2112.5</v>
          </cell>
          <cell r="C5">
            <v>14861.1</v>
          </cell>
        </row>
        <row r="6">
          <cell r="B6">
            <v>469003</v>
          </cell>
          <cell r="C6">
            <v>340371.54</v>
          </cell>
        </row>
        <row r="7">
          <cell r="B7">
            <v>13147530.42</v>
          </cell>
          <cell r="C7">
            <v>13978335.199999999</v>
          </cell>
        </row>
        <row r="8">
          <cell r="B8">
            <v>2370.56</v>
          </cell>
          <cell r="C8">
            <v>0</v>
          </cell>
        </row>
        <row r="9">
          <cell r="B9">
            <v>545635.17000000004</v>
          </cell>
          <cell r="C9">
            <v>696699.8</v>
          </cell>
        </row>
        <row r="10">
          <cell r="B10">
            <v>40941.230000000003</v>
          </cell>
          <cell r="C10">
            <v>93802.58</v>
          </cell>
        </row>
        <row r="11">
          <cell r="B11">
            <v>0</v>
          </cell>
          <cell r="C11">
            <v>0</v>
          </cell>
        </row>
        <row r="12">
          <cell r="B12">
            <v>3831.73</v>
          </cell>
          <cell r="C12">
            <v>7255.72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</sheetData>
      <sheetData sheetId="3"/>
      <sheetData sheetId="4">
        <row r="4">
          <cell r="B4">
            <v>98166.06</v>
          </cell>
          <cell r="C4">
            <v>141373.1</v>
          </cell>
        </row>
        <row r="5">
          <cell r="B5">
            <v>942112.25</v>
          </cell>
          <cell r="C5">
            <v>225962.81</v>
          </cell>
        </row>
        <row r="6">
          <cell r="B6">
            <v>0</v>
          </cell>
          <cell r="C6">
            <v>77.010000000000005</v>
          </cell>
        </row>
        <row r="7">
          <cell r="B7">
            <v>2212773.0299999998</v>
          </cell>
          <cell r="C7">
            <v>1705908.76</v>
          </cell>
        </row>
        <row r="8">
          <cell r="B8">
            <v>0</v>
          </cell>
          <cell r="C8">
            <v>66.959999999999994</v>
          </cell>
        </row>
        <row r="9">
          <cell r="B9">
            <v>140093.68</v>
          </cell>
          <cell r="C9">
            <v>25.46</v>
          </cell>
        </row>
        <row r="10">
          <cell r="B10">
            <v>631220.39</v>
          </cell>
          <cell r="C10">
            <v>317429.53999999998</v>
          </cell>
        </row>
        <row r="11">
          <cell r="B11">
            <v>517616.29</v>
          </cell>
          <cell r="C11">
            <v>1176103.05</v>
          </cell>
        </row>
        <row r="12">
          <cell r="B12">
            <v>747634.16</v>
          </cell>
          <cell r="C12">
            <v>412596.81</v>
          </cell>
        </row>
        <row r="13">
          <cell r="B13">
            <v>0</v>
          </cell>
          <cell r="C13">
            <v>0</v>
          </cell>
        </row>
        <row r="14">
          <cell r="B14">
            <v>3045589.76</v>
          </cell>
          <cell r="C14">
            <v>1303101.01</v>
          </cell>
        </row>
        <row r="15">
          <cell r="B15">
            <v>0</v>
          </cell>
          <cell r="C15">
            <v>0</v>
          </cell>
        </row>
        <row r="16">
          <cell r="B16">
            <v>10971.27</v>
          </cell>
          <cell r="C16">
            <v>260050.19</v>
          </cell>
        </row>
      </sheetData>
      <sheetData sheetId="5"/>
      <sheetData sheetId="6">
        <row r="3">
          <cell r="B3">
            <v>41168557.310000002</v>
          </cell>
          <cell r="C3">
            <v>37698672.549999997</v>
          </cell>
        </row>
        <row r="4">
          <cell r="B4">
            <v>12362500.779999999</v>
          </cell>
          <cell r="C4">
            <v>16550266.41</v>
          </cell>
        </row>
        <row r="5">
          <cell r="B5">
            <v>2310061.14</v>
          </cell>
          <cell r="C5">
            <v>2527878.36</v>
          </cell>
        </row>
        <row r="6">
          <cell r="B6">
            <v>3531640.61</v>
          </cell>
          <cell r="C6">
            <v>4600913.2699999996</v>
          </cell>
        </row>
        <row r="7">
          <cell r="B7">
            <v>2184628.37</v>
          </cell>
          <cell r="C7">
            <v>3020552.88</v>
          </cell>
        </row>
        <row r="8">
          <cell r="B8">
            <v>1255990.27</v>
          </cell>
          <cell r="C8">
            <v>1523150.94</v>
          </cell>
        </row>
        <row r="9">
          <cell r="B9">
            <v>11181812.439999999</v>
          </cell>
          <cell r="C9">
            <v>12864156.470000001</v>
          </cell>
        </row>
        <row r="10">
          <cell r="B10">
            <v>2938561.36</v>
          </cell>
          <cell r="C10">
            <v>4729292.84</v>
          </cell>
        </row>
        <row r="11">
          <cell r="B11">
            <v>1726546.19</v>
          </cell>
          <cell r="C11">
            <v>743474.27</v>
          </cell>
        </row>
        <row r="12">
          <cell r="B12">
            <v>22640122.129999999</v>
          </cell>
          <cell r="C12">
            <v>19804040.969999999</v>
          </cell>
        </row>
        <row r="13">
          <cell r="B13">
            <v>16182056.630000001</v>
          </cell>
          <cell r="C13">
            <v>12813645.720000001</v>
          </cell>
        </row>
        <row r="14">
          <cell r="B14">
            <v>13823695.83</v>
          </cell>
          <cell r="C14">
            <v>15859958.220000001</v>
          </cell>
        </row>
      </sheetData>
      <sheetData sheetId="7"/>
      <sheetData sheetId="8">
        <row r="3">
          <cell r="B3">
            <v>19916053.519000001</v>
          </cell>
          <cell r="C3">
            <v>21121372.232999999</v>
          </cell>
        </row>
        <row r="4">
          <cell r="B4">
            <v>2986750.8840000001</v>
          </cell>
          <cell r="C4">
            <v>8210197.6409999998</v>
          </cell>
        </row>
        <row r="5">
          <cell r="B5">
            <v>4191776.085</v>
          </cell>
          <cell r="C5">
            <v>12604782.204</v>
          </cell>
        </row>
        <row r="6">
          <cell r="B6">
            <v>5490848.9349999996</v>
          </cell>
          <cell r="C6">
            <v>7513364.4560000002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233874.24</v>
          </cell>
          <cell r="C9">
            <v>658974.28</v>
          </cell>
        </row>
        <row r="10">
          <cell r="B10">
            <v>4763612.6519999998</v>
          </cell>
          <cell r="C10">
            <v>2812682.5550000002</v>
          </cell>
        </row>
        <row r="11">
          <cell r="B11">
            <v>605.25</v>
          </cell>
          <cell r="C11">
            <v>38019.79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62320.01</v>
          </cell>
        </row>
        <row r="14">
          <cell r="B14">
            <v>979721.076</v>
          </cell>
          <cell r="C14">
            <v>860071.24</v>
          </cell>
        </row>
      </sheetData>
      <sheetData sheetId="9"/>
      <sheetData sheetId="10">
        <row r="3">
          <cell r="B3">
            <v>4940060.5</v>
          </cell>
          <cell r="C3">
            <v>3421604.25</v>
          </cell>
        </row>
        <row r="4">
          <cell r="B4">
            <v>48127.46</v>
          </cell>
          <cell r="C4">
            <v>141018.29999999999</v>
          </cell>
        </row>
        <row r="5">
          <cell r="B5">
            <v>53019.9</v>
          </cell>
          <cell r="C5">
            <v>99395.88</v>
          </cell>
        </row>
        <row r="6">
          <cell r="B6">
            <v>111599.63</v>
          </cell>
          <cell r="C6">
            <v>83743.69</v>
          </cell>
        </row>
        <row r="7">
          <cell r="B7">
            <v>0</v>
          </cell>
          <cell r="C7">
            <v>5523.91</v>
          </cell>
        </row>
        <row r="8">
          <cell r="B8">
            <v>0</v>
          </cell>
          <cell r="C8">
            <v>0</v>
          </cell>
        </row>
        <row r="9">
          <cell r="B9">
            <v>180839.53</v>
          </cell>
          <cell r="C9">
            <v>217774.49</v>
          </cell>
        </row>
        <row r="10">
          <cell r="B10">
            <v>435173.44</v>
          </cell>
          <cell r="C10">
            <v>233413.01</v>
          </cell>
        </row>
        <row r="11">
          <cell r="B11">
            <v>241696.5</v>
          </cell>
          <cell r="C11">
            <v>11838.08</v>
          </cell>
        </row>
        <row r="12">
          <cell r="B12">
            <v>0</v>
          </cell>
          <cell r="C12">
            <v>0</v>
          </cell>
        </row>
        <row r="13">
          <cell r="B13">
            <v>1005170.39</v>
          </cell>
          <cell r="C13">
            <v>776415.37</v>
          </cell>
        </row>
        <row r="14">
          <cell r="B14">
            <v>1330489.54</v>
          </cell>
          <cell r="C14">
            <v>551967.72</v>
          </cell>
        </row>
      </sheetData>
      <sheetData sheetId="11"/>
      <sheetData sheetId="12">
        <row r="2">
          <cell r="B2">
            <v>175742.52</v>
          </cell>
          <cell r="C2">
            <v>440147.93</v>
          </cell>
        </row>
        <row r="3">
          <cell r="B3">
            <v>1428029.71</v>
          </cell>
          <cell r="C3">
            <v>826134.31</v>
          </cell>
        </row>
        <row r="4">
          <cell r="B4">
            <v>0</v>
          </cell>
          <cell r="C4">
            <v>126.7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622037.85</v>
          </cell>
          <cell r="C7">
            <v>415286.72</v>
          </cell>
        </row>
        <row r="8">
          <cell r="B8">
            <v>388668.21</v>
          </cell>
          <cell r="C8">
            <v>2387446.48</v>
          </cell>
        </row>
        <row r="9">
          <cell r="B9">
            <v>0</v>
          </cell>
          <cell r="C9">
            <v>446322.17</v>
          </cell>
        </row>
        <row r="10">
          <cell r="B10">
            <v>225987.9</v>
          </cell>
          <cell r="C10">
            <v>213522.78</v>
          </cell>
        </row>
        <row r="11">
          <cell r="B11">
            <v>0</v>
          </cell>
          <cell r="C11">
            <v>0</v>
          </cell>
        </row>
        <row r="12">
          <cell r="B12">
            <v>97930.46</v>
          </cell>
          <cell r="C12">
            <v>0</v>
          </cell>
        </row>
        <row r="13">
          <cell r="B13">
            <v>164.71</v>
          </cell>
          <cell r="C13">
            <v>305.75</v>
          </cell>
        </row>
        <row r="14">
          <cell r="B14">
            <v>0</v>
          </cell>
          <cell r="C14">
            <v>0</v>
          </cell>
        </row>
      </sheetData>
      <sheetData sheetId="13"/>
      <sheetData sheetId="14">
        <row r="2">
          <cell r="B2">
            <v>4741645.1220000004</v>
          </cell>
          <cell r="C2">
            <v>2715454.8149999999</v>
          </cell>
        </row>
        <row r="3">
          <cell r="B3">
            <v>0</v>
          </cell>
          <cell r="C3">
            <v>20.18</v>
          </cell>
        </row>
        <row r="4">
          <cell r="B4">
            <v>0</v>
          </cell>
          <cell r="C4">
            <v>59919.75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21967.53</v>
          </cell>
          <cell r="C7">
            <v>0</v>
          </cell>
        </row>
        <row r="8">
          <cell r="B8">
            <v>0</v>
          </cell>
          <cell r="C8">
            <v>37287.81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</sheetData>
      <sheetData sheetId="15"/>
      <sheetData sheetId="16">
        <row r="2">
          <cell r="B2">
            <v>0</v>
          </cell>
          <cell r="C2">
            <v>30827.4</v>
          </cell>
        </row>
        <row r="3">
          <cell r="B3">
            <v>0</v>
          </cell>
          <cell r="C3">
            <v>3648.07</v>
          </cell>
        </row>
        <row r="4">
          <cell r="B4">
            <v>0</v>
          </cell>
          <cell r="C4">
            <v>0</v>
          </cell>
        </row>
        <row r="5">
          <cell r="B5">
            <v>47868.49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387103.2</v>
          </cell>
          <cell r="C8">
            <v>192885.04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201.75</v>
          </cell>
          <cell r="C14">
            <v>6052.5</v>
          </cell>
        </row>
      </sheetData>
      <sheetData sheetId="17"/>
      <sheetData sheetId="18">
        <row r="3">
          <cell r="B3">
            <v>0</v>
          </cell>
          <cell r="C3">
            <v>4010</v>
          </cell>
        </row>
        <row r="4">
          <cell r="B4">
            <v>385771.19</v>
          </cell>
          <cell r="C4">
            <v>402585.9</v>
          </cell>
        </row>
        <row r="5">
          <cell r="B5">
            <v>249740.28</v>
          </cell>
          <cell r="C5">
            <v>1315.35</v>
          </cell>
        </row>
        <row r="6">
          <cell r="B6">
            <v>0</v>
          </cell>
          <cell r="C6">
            <v>132271.34</v>
          </cell>
        </row>
        <row r="7">
          <cell r="B7">
            <v>144363.5</v>
          </cell>
          <cell r="C7">
            <v>353948.13</v>
          </cell>
        </row>
        <row r="8">
          <cell r="B8">
            <v>0</v>
          </cell>
          <cell r="C8">
            <v>0</v>
          </cell>
        </row>
        <row r="9">
          <cell r="B9">
            <v>457497.5</v>
          </cell>
          <cell r="C9">
            <v>2200691.17</v>
          </cell>
        </row>
        <row r="10">
          <cell r="B10">
            <v>127102.5</v>
          </cell>
          <cell r="C10">
            <v>67788</v>
          </cell>
        </row>
        <row r="11">
          <cell r="B11">
            <v>130390.22</v>
          </cell>
          <cell r="C11">
            <v>265279</v>
          </cell>
        </row>
        <row r="12">
          <cell r="B12">
            <v>0</v>
          </cell>
          <cell r="C12">
            <v>0</v>
          </cell>
        </row>
        <row r="13">
          <cell r="B13">
            <v>14293.58</v>
          </cell>
          <cell r="C13">
            <v>396.03</v>
          </cell>
        </row>
        <row r="14">
          <cell r="B14">
            <v>1429402.59</v>
          </cell>
          <cell r="C14">
            <v>1301007.92</v>
          </cell>
        </row>
        <row r="15">
          <cell r="B15">
            <v>0</v>
          </cell>
          <cell r="C15">
            <v>0</v>
          </cell>
        </row>
      </sheetData>
      <sheetData sheetId="19"/>
      <sheetData sheetId="20">
        <row r="3">
          <cell r="B3">
            <v>0</v>
          </cell>
          <cell r="C3">
            <v>34565.440000000002</v>
          </cell>
        </row>
        <row r="4">
          <cell r="B4">
            <v>97163.27</v>
          </cell>
          <cell r="C4">
            <v>138718.98000000001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1185923.55</v>
          </cell>
          <cell r="C7">
            <v>463413.23</v>
          </cell>
        </row>
        <row r="8">
          <cell r="B8">
            <v>0</v>
          </cell>
          <cell r="C8">
            <v>0</v>
          </cell>
        </row>
        <row r="9">
          <cell r="B9">
            <v>2061986.696</v>
          </cell>
          <cell r="C9">
            <v>1510487.098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2742.55</v>
          </cell>
        </row>
        <row r="12">
          <cell r="B12">
            <v>0</v>
          </cell>
          <cell r="C12">
            <v>0</v>
          </cell>
        </row>
        <row r="13">
          <cell r="B13">
            <v>427108.61</v>
          </cell>
          <cell r="C13">
            <v>0</v>
          </cell>
        </row>
        <row r="14">
          <cell r="B14">
            <v>991430.52500000002</v>
          </cell>
          <cell r="C14">
            <v>662755.25699999998</v>
          </cell>
        </row>
        <row r="15">
          <cell r="B15">
            <v>0</v>
          </cell>
          <cell r="C15">
            <v>0</v>
          </cell>
        </row>
      </sheetData>
      <sheetData sheetId="21"/>
      <sheetData sheetId="22"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739.41</v>
          </cell>
        </row>
        <row r="5">
          <cell r="B5">
            <v>15840</v>
          </cell>
          <cell r="C5">
            <v>0</v>
          </cell>
        </row>
        <row r="6">
          <cell r="B6">
            <v>0</v>
          </cell>
          <cell r="C6">
            <v>6052.5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419131.69</v>
          </cell>
          <cell r="C9">
            <v>226621.1</v>
          </cell>
        </row>
        <row r="10">
          <cell r="B10">
            <v>201.75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</sheetData>
      <sheetData sheetId="23"/>
      <sheetData sheetId="24">
        <row r="4">
          <cell r="B4">
            <v>15847185.15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 by SITC 2013"/>
      <sheetName val="Import by SITC 2012"/>
      <sheetName val="Exports by SITC 2013"/>
      <sheetName val="Exports by SITC 2012"/>
      <sheetName val="Re-Exports by SITC 2013"/>
      <sheetName val="Re-Exports by SITC 2012"/>
      <sheetName val="Imports by COO 2013"/>
      <sheetName val="Imports by COO 2012"/>
      <sheetName val="Exports by COO 2013"/>
      <sheetName val="Exports by COO 2012"/>
      <sheetName val="Re-Exports by COO 2013"/>
      <sheetName val="Re-Exports by COO 2012"/>
      <sheetName val="Imports by Caricom SITC 2013"/>
      <sheetName val="Imports by Caricom SITC 2012"/>
      <sheetName val="Exports by Caricom SITC 2013"/>
      <sheetName val="Exports by Caricom SITC 2012"/>
      <sheetName val="Re-Exports by Caricom SITC 2013"/>
      <sheetName val="Re-Exports by Caricom SITC 2012"/>
      <sheetName val="Caricom Imports by COO 13"/>
      <sheetName val="Caricom imports COO 12"/>
      <sheetName val="CARICOM exports by COO 13"/>
      <sheetName val="CARICOM exports by COO 12"/>
      <sheetName val="CARICOM re-exports by COO 13"/>
      <sheetName val="CARICOM re-exports by COO 12"/>
      <sheetName val="Import by BEC 2013"/>
      <sheetName val="Import by BEC 2012"/>
      <sheetName val="Import by BEC 2011"/>
      <sheetName val="Exports 2013"/>
      <sheetName val="Exports 2012"/>
      <sheetName val="DirectionTrade Selected COO 13"/>
      <sheetName val="DirectionTrade Selected COO 12"/>
      <sheetName val="Transhipments 2013"/>
      <sheetName val="Direction After June"/>
    </sheetNames>
    <sheetDataSet>
      <sheetData sheetId="0">
        <row r="4">
          <cell r="B4">
            <v>15069833.23</v>
          </cell>
          <cell r="C4">
            <v>16289663.859999999</v>
          </cell>
        </row>
        <row r="5">
          <cell r="B5">
            <v>3656652.07</v>
          </cell>
          <cell r="C5">
            <v>3571164.77</v>
          </cell>
        </row>
        <row r="6">
          <cell r="B6">
            <v>1257865.3</v>
          </cell>
          <cell r="C6">
            <v>1073473.07</v>
          </cell>
        </row>
        <row r="7">
          <cell r="B7">
            <v>23498478.960000001</v>
          </cell>
          <cell r="C7">
            <v>25257604.609999999</v>
          </cell>
        </row>
        <row r="8">
          <cell r="B8">
            <v>925071.84</v>
          </cell>
          <cell r="C8">
            <v>1226154.71</v>
          </cell>
        </row>
        <row r="9">
          <cell r="B9">
            <v>11743515.619999999</v>
          </cell>
          <cell r="C9">
            <v>9982867.1699999999</v>
          </cell>
        </row>
        <row r="10">
          <cell r="B10">
            <v>16357746.99</v>
          </cell>
          <cell r="C10">
            <v>15967939.43</v>
          </cell>
        </row>
        <row r="11">
          <cell r="B11">
            <v>23116928.48</v>
          </cell>
          <cell r="C11">
            <v>20549127.789999999</v>
          </cell>
        </row>
        <row r="12">
          <cell r="B12">
            <v>8552029.1999999993</v>
          </cell>
          <cell r="C12">
            <v>8385669.4400000004</v>
          </cell>
        </row>
        <row r="13">
          <cell r="B13">
            <v>0</v>
          </cell>
          <cell r="C13">
            <v>0</v>
          </cell>
        </row>
        <row r="14">
          <cell r="B14">
            <v>29430629.600000001</v>
          </cell>
          <cell r="C14">
            <v>25318899.66</v>
          </cell>
        </row>
        <row r="15">
          <cell r="B15">
            <v>6835056.1100000003</v>
          </cell>
          <cell r="C15">
            <v>5791549.3700000001</v>
          </cell>
        </row>
        <row r="16">
          <cell r="B16">
            <v>1226338.6499999999</v>
          </cell>
          <cell r="C16">
            <v>258179.81</v>
          </cell>
        </row>
      </sheetData>
      <sheetData sheetId="1"/>
      <sheetData sheetId="2">
        <row r="4">
          <cell r="B4">
            <v>31238471.206</v>
          </cell>
          <cell r="C4">
            <v>47332954.773999996</v>
          </cell>
        </row>
        <row r="5">
          <cell r="B5">
            <v>48505.35</v>
          </cell>
          <cell r="C5">
            <v>27108.2</v>
          </cell>
        </row>
        <row r="6">
          <cell r="B6">
            <v>337423.45</v>
          </cell>
          <cell r="C6">
            <v>138113.57</v>
          </cell>
        </row>
        <row r="7">
          <cell r="B7">
            <v>14669245.640000001</v>
          </cell>
          <cell r="C7">
            <v>15345157.779999999</v>
          </cell>
        </row>
        <row r="8">
          <cell r="B8">
            <v>0</v>
          </cell>
          <cell r="C8">
            <v>0</v>
          </cell>
        </row>
        <row r="9">
          <cell r="B9">
            <v>749804.25</v>
          </cell>
          <cell r="C9">
            <v>1160793.3500000001</v>
          </cell>
        </row>
        <row r="10">
          <cell r="B10">
            <v>90216.2</v>
          </cell>
          <cell r="C10">
            <v>97931.75</v>
          </cell>
        </row>
        <row r="11">
          <cell r="B11">
            <v>0</v>
          </cell>
          <cell r="C11">
            <v>0</v>
          </cell>
        </row>
        <row r="12">
          <cell r="B12">
            <v>8682.19</v>
          </cell>
          <cell r="C12">
            <v>3538.61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</sheetData>
      <sheetData sheetId="3"/>
      <sheetData sheetId="4">
        <row r="4">
          <cell r="B4">
            <v>0</v>
          </cell>
          <cell r="C4">
            <v>131629.76999999999</v>
          </cell>
        </row>
        <row r="5">
          <cell r="B5">
            <v>801221.56</v>
          </cell>
          <cell r="C5">
            <v>151116.72</v>
          </cell>
        </row>
        <row r="6">
          <cell r="B6">
            <v>184298.93</v>
          </cell>
          <cell r="C6">
            <v>125589.37</v>
          </cell>
        </row>
        <row r="7">
          <cell r="B7">
            <v>2170892.66</v>
          </cell>
          <cell r="C7">
            <v>1796376.39</v>
          </cell>
        </row>
        <row r="8">
          <cell r="B8">
            <v>0</v>
          </cell>
          <cell r="C8">
            <v>0</v>
          </cell>
        </row>
        <row r="9">
          <cell r="B9">
            <v>78525.94</v>
          </cell>
          <cell r="C9">
            <v>308182.94</v>
          </cell>
        </row>
        <row r="10">
          <cell r="B10">
            <v>226951.7</v>
          </cell>
          <cell r="C10">
            <v>1378148.44</v>
          </cell>
        </row>
        <row r="11">
          <cell r="B11">
            <v>7809066.0300000003</v>
          </cell>
          <cell r="C11">
            <v>1490019.79</v>
          </cell>
        </row>
        <row r="12">
          <cell r="B12">
            <v>180046.62</v>
          </cell>
          <cell r="C12">
            <v>758060.11</v>
          </cell>
        </row>
        <row r="13">
          <cell r="B13">
            <v>0</v>
          </cell>
          <cell r="C13">
            <v>0</v>
          </cell>
        </row>
        <row r="14">
          <cell r="B14">
            <v>9716377.0500000007</v>
          </cell>
          <cell r="C14">
            <v>6912604.6900000004</v>
          </cell>
        </row>
        <row r="15">
          <cell r="B15">
            <v>0</v>
          </cell>
          <cell r="C15">
            <v>0</v>
          </cell>
        </row>
        <row r="16">
          <cell r="B16">
            <v>58414.99</v>
          </cell>
          <cell r="C16">
            <v>77385.25</v>
          </cell>
        </row>
      </sheetData>
      <sheetData sheetId="5"/>
      <sheetData sheetId="6">
        <row r="3">
          <cell r="B3">
            <v>42140483.159999996</v>
          </cell>
          <cell r="C3">
            <v>40418839.770000003</v>
          </cell>
        </row>
        <row r="4">
          <cell r="B4">
            <v>16513173.92</v>
          </cell>
          <cell r="C4">
            <v>13073313.6</v>
          </cell>
        </row>
        <row r="5">
          <cell r="B5">
            <v>2397467.5499999998</v>
          </cell>
          <cell r="C5">
            <v>1445403.76</v>
          </cell>
        </row>
        <row r="6">
          <cell r="B6">
            <v>4371149.28</v>
          </cell>
          <cell r="C6">
            <v>4847467.01</v>
          </cell>
        </row>
        <row r="7">
          <cell r="B7">
            <v>2288286.88</v>
          </cell>
          <cell r="C7">
            <v>3603068.81</v>
          </cell>
        </row>
        <row r="8">
          <cell r="B8">
            <v>2880930.22</v>
          </cell>
          <cell r="C8">
            <v>2123095.79</v>
          </cell>
        </row>
        <row r="9">
          <cell r="B9">
            <v>11991547.57</v>
          </cell>
          <cell r="C9">
            <v>13741021.58</v>
          </cell>
        </row>
        <row r="10">
          <cell r="B10">
            <v>2875200.8</v>
          </cell>
          <cell r="C10">
            <v>4884251.62</v>
          </cell>
        </row>
        <row r="11">
          <cell r="B11">
            <v>1399844.25</v>
          </cell>
          <cell r="C11">
            <v>552897.89</v>
          </cell>
        </row>
        <row r="12">
          <cell r="B12">
            <v>19589743.48</v>
          </cell>
          <cell r="C12">
            <v>21904578.379999999</v>
          </cell>
        </row>
        <row r="13">
          <cell r="B13">
            <v>17804786.640000001</v>
          </cell>
          <cell r="C13">
            <v>14424261.99</v>
          </cell>
        </row>
        <row r="14">
          <cell r="B14">
            <v>17417532.300000001</v>
          </cell>
          <cell r="C14">
            <v>12654093.49</v>
          </cell>
        </row>
      </sheetData>
      <sheetData sheetId="7"/>
      <sheetData sheetId="8">
        <row r="3">
          <cell r="B3">
            <v>22415141.802999999</v>
          </cell>
          <cell r="C3">
            <v>26338768.377</v>
          </cell>
        </row>
        <row r="4">
          <cell r="B4">
            <v>747955.16099999996</v>
          </cell>
          <cell r="C4">
            <v>2136208.656</v>
          </cell>
        </row>
        <row r="5">
          <cell r="B5">
            <v>7556458.5250000004</v>
          </cell>
          <cell r="C5">
            <v>21379532.600000001</v>
          </cell>
        </row>
        <row r="6">
          <cell r="B6">
            <v>5611469.0930000003</v>
          </cell>
          <cell r="C6">
            <v>7292218.4400000004</v>
          </cell>
        </row>
        <row r="7">
          <cell r="B7">
            <v>5573.16</v>
          </cell>
          <cell r="C7">
            <v>0</v>
          </cell>
        </row>
        <row r="8">
          <cell r="B8">
            <v>2869.71</v>
          </cell>
          <cell r="C8">
            <v>0</v>
          </cell>
        </row>
        <row r="9">
          <cell r="B9">
            <v>540657.82999999996</v>
          </cell>
          <cell r="C9">
            <v>742256.37</v>
          </cell>
        </row>
        <row r="10">
          <cell r="B10">
            <v>7820789.9939999999</v>
          </cell>
          <cell r="C10">
            <v>5027110.1909999996</v>
          </cell>
        </row>
        <row r="11">
          <cell r="B11">
            <v>56881.89</v>
          </cell>
          <cell r="C11">
            <v>33761.919999999998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35436.639999999999</v>
          </cell>
        </row>
        <row r="14">
          <cell r="B14">
            <v>2384551.12</v>
          </cell>
          <cell r="C14">
            <v>1120304.8400000001</v>
          </cell>
        </row>
      </sheetData>
      <sheetData sheetId="9"/>
      <sheetData sheetId="10">
        <row r="3">
          <cell r="B3">
            <v>11540879.640000001</v>
          </cell>
          <cell r="C3">
            <v>5035480.72</v>
          </cell>
        </row>
        <row r="4">
          <cell r="B4">
            <v>90827.82</v>
          </cell>
          <cell r="C4">
            <v>346941.13</v>
          </cell>
        </row>
        <row r="5">
          <cell r="B5">
            <v>175820.52</v>
          </cell>
          <cell r="C5">
            <v>288746.06</v>
          </cell>
        </row>
        <row r="6">
          <cell r="B6">
            <v>13275.82</v>
          </cell>
          <cell r="C6">
            <v>10336.44</v>
          </cell>
        </row>
        <row r="7">
          <cell r="B7">
            <v>436.79</v>
          </cell>
          <cell r="C7">
            <v>553951.56000000006</v>
          </cell>
        </row>
        <row r="8">
          <cell r="B8">
            <v>2017.5</v>
          </cell>
          <cell r="C8">
            <v>0</v>
          </cell>
        </row>
        <row r="9">
          <cell r="B9">
            <v>1356644.51</v>
          </cell>
          <cell r="C9">
            <v>686167.86</v>
          </cell>
        </row>
        <row r="10">
          <cell r="B10">
            <v>5732.92</v>
          </cell>
          <cell r="C10">
            <v>899896.68</v>
          </cell>
        </row>
        <row r="11">
          <cell r="B11">
            <v>98056.7</v>
          </cell>
          <cell r="C11">
            <v>20175</v>
          </cell>
        </row>
        <row r="12">
          <cell r="B12">
            <v>0</v>
          </cell>
          <cell r="C12">
            <v>0</v>
          </cell>
        </row>
        <row r="13">
          <cell r="B13">
            <v>3277166.25</v>
          </cell>
          <cell r="C13">
            <v>2952315.75</v>
          </cell>
        </row>
        <row r="14">
          <cell r="B14">
            <v>4664937.01</v>
          </cell>
          <cell r="C14">
            <v>2335102.27</v>
          </cell>
        </row>
      </sheetData>
      <sheetData sheetId="11"/>
      <sheetData sheetId="12">
        <row r="2">
          <cell r="B2">
            <v>107715.27</v>
          </cell>
          <cell r="C2">
            <v>202105.14</v>
          </cell>
        </row>
        <row r="3">
          <cell r="B3">
            <v>1709107.72</v>
          </cell>
          <cell r="C3">
            <v>2048720.19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956.04</v>
          </cell>
          <cell r="C6">
            <v>0</v>
          </cell>
        </row>
        <row r="7">
          <cell r="B7">
            <v>384445.06</v>
          </cell>
          <cell r="C7">
            <v>464070.39</v>
          </cell>
        </row>
        <row r="8">
          <cell r="B8">
            <v>307657.3</v>
          </cell>
          <cell r="C8">
            <v>1572557.61</v>
          </cell>
        </row>
        <row r="9">
          <cell r="B9">
            <v>226117.57</v>
          </cell>
          <cell r="C9">
            <v>298156.48</v>
          </cell>
        </row>
        <row r="10">
          <cell r="B10">
            <v>88376.9</v>
          </cell>
          <cell r="C10">
            <v>189843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106702.55</v>
          </cell>
        </row>
        <row r="13">
          <cell r="B13">
            <v>50824.94</v>
          </cell>
          <cell r="C13">
            <v>0</v>
          </cell>
        </row>
        <row r="14">
          <cell r="B14">
            <v>0</v>
          </cell>
          <cell r="C14">
            <v>2096.2600000000002</v>
          </cell>
        </row>
      </sheetData>
      <sheetData sheetId="13"/>
      <sheetData sheetId="14">
        <row r="2">
          <cell r="B2">
            <v>7801001.3399999999</v>
          </cell>
          <cell r="C2">
            <v>4939265.9400000004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19788.650000000001</v>
          </cell>
          <cell r="C7">
            <v>0</v>
          </cell>
        </row>
        <row r="8">
          <cell r="B8">
            <v>0</v>
          </cell>
          <cell r="C8">
            <v>87844.25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</sheetData>
      <sheetData sheetId="15"/>
      <sheetData sheetId="16"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5732.92</v>
          </cell>
          <cell r="C8">
            <v>878914.68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20982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</sheetData>
      <sheetData sheetId="17"/>
      <sheetData sheetId="18">
        <row r="3">
          <cell r="B3">
            <v>0</v>
          </cell>
          <cell r="C3">
            <v>0</v>
          </cell>
        </row>
        <row r="4">
          <cell r="B4">
            <v>151096.22</v>
          </cell>
          <cell r="C4">
            <v>158481.41</v>
          </cell>
        </row>
        <row r="5">
          <cell r="B5">
            <v>169714.11</v>
          </cell>
          <cell r="C5">
            <v>0</v>
          </cell>
        </row>
        <row r="6">
          <cell r="B6">
            <v>155</v>
          </cell>
          <cell r="C6">
            <v>0</v>
          </cell>
        </row>
        <row r="7">
          <cell r="B7">
            <v>52285.54</v>
          </cell>
          <cell r="C7">
            <v>100783.67</v>
          </cell>
        </row>
        <row r="8">
          <cell r="B8">
            <v>0</v>
          </cell>
          <cell r="C8">
            <v>25.18</v>
          </cell>
        </row>
        <row r="9">
          <cell r="B9">
            <v>553333.56999999995</v>
          </cell>
          <cell r="C9">
            <v>2127624.37</v>
          </cell>
        </row>
        <row r="10">
          <cell r="B10">
            <v>0</v>
          </cell>
          <cell r="C10">
            <v>0</v>
          </cell>
        </row>
        <row r="11">
          <cell r="B11">
            <v>267782.12</v>
          </cell>
          <cell r="C11">
            <v>385651.35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1680834.24</v>
          </cell>
          <cell r="C14">
            <v>2111685.64</v>
          </cell>
        </row>
        <row r="15">
          <cell r="B15">
            <v>0</v>
          </cell>
          <cell r="C15">
            <v>0</v>
          </cell>
        </row>
      </sheetData>
      <sheetData sheetId="19"/>
      <sheetData sheetId="20">
        <row r="3">
          <cell r="B3">
            <v>0</v>
          </cell>
          <cell r="C3">
            <v>0</v>
          </cell>
        </row>
        <row r="4">
          <cell r="B4">
            <v>95059.11</v>
          </cell>
          <cell r="C4">
            <v>418816.16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1056108.27</v>
          </cell>
          <cell r="C7">
            <v>1073072.95</v>
          </cell>
        </row>
        <row r="8">
          <cell r="B8">
            <v>0</v>
          </cell>
          <cell r="C8">
            <v>0</v>
          </cell>
        </row>
        <row r="9">
          <cell r="B9">
            <v>1051295.27</v>
          </cell>
          <cell r="C9">
            <v>2292707.25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180772.28</v>
          </cell>
          <cell r="C13">
            <v>0</v>
          </cell>
        </row>
        <row r="14">
          <cell r="B14">
            <v>5437555.0700000003</v>
          </cell>
          <cell r="C14">
            <v>1242513.83</v>
          </cell>
        </row>
        <row r="15">
          <cell r="B15">
            <v>0</v>
          </cell>
          <cell r="C15">
            <v>0</v>
          </cell>
        </row>
      </sheetData>
      <sheetData sheetId="21"/>
      <sheetData sheetId="22"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878914.68</v>
          </cell>
        </row>
        <row r="10">
          <cell r="B10">
            <v>0</v>
          </cell>
          <cell r="C10">
            <v>0</v>
          </cell>
        </row>
        <row r="11">
          <cell r="B11">
            <v>5732.92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20982</v>
          </cell>
        </row>
        <row r="15">
          <cell r="B15">
            <v>0</v>
          </cell>
          <cell r="C15">
            <v>0</v>
          </cell>
        </row>
      </sheetData>
      <sheetData sheetId="23"/>
      <sheetData sheetId="24">
        <row r="4">
          <cell r="B4">
            <v>13846470.16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workbookViewId="0">
      <selection sqref="A1:XFD1048576"/>
    </sheetView>
  </sheetViews>
  <sheetFormatPr defaultRowHeight="14.4" x14ac:dyDescent="0.3"/>
  <cols>
    <col min="1" max="1" width="22.44140625" bestFit="1" customWidth="1"/>
    <col min="2" max="11" width="13.109375" customWidth="1"/>
    <col min="12" max="13" width="12.33203125" bestFit="1" customWidth="1"/>
  </cols>
  <sheetData>
    <row r="1" spans="1:15" x14ac:dyDescent="0.3">
      <c r="A1" s="214" t="s">
        <v>126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5" x14ac:dyDescent="0.3">
      <c r="A2" s="214" t="s">
        <v>127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5" x14ac:dyDescent="0.3">
      <c r="A3" s="214" t="s">
        <v>198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5" x14ac:dyDescent="0.3">
      <c r="A4" s="10"/>
      <c r="B4" s="10"/>
      <c r="C4" s="10"/>
      <c r="D4" s="10"/>
      <c r="E4" s="10"/>
      <c r="F4" s="10"/>
      <c r="G4" s="10"/>
      <c r="H4" s="10"/>
      <c r="I4" s="10"/>
      <c r="K4" s="18" t="s">
        <v>173</v>
      </c>
    </row>
    <row r="5" spans="1:15" x14ac:dyDescent="0.3">
      <c r="A5" s="215" t="s">
        <v>14</v>
      </c>
      <c r="B5" s="216" t="s">
        <v>62</v>
      </c>
      <c r="C5" s="217"/>
      <c r="D5" s="222" t="s">
        <v>61</v>
      </c>
      <c r="E5" s="223"/>
      <c r="F5" s="223"/>
      <c r="G5" s="223"/>
      <c r="H5" s="223"/>
      <c r="I5" s="223"/>
      <c r="J5" s="216" t="s">
        <v>63</v>
      </c>
      <c r="K5" s="217"/>
    </row>
    <row r="6" spans="1:15" x14ac:dyDescent="0.3">
      <c r="A6" s="215"/>
      <c r="B6" s="218"/>
      <c r="C6" s="219"/>
      <c r="D6" s="220" t="s">
        <v>16</v>
      </c>
      <c r="E6" s="221"/>
      <c r="F6" s="220" t="s">
        <v>17</v>
      </c>
      <c r="G6" s="221"/>
      <c r="H6" s="220" t="s">
        <v>18</v>
      </c>
      <c r="I6" s="226"/>
      <c r="J6" s="224"/>
      <c r="K6" s="225"/>
    </row>
    <row r="7" spans="1:15" x14ac:dyDescent="0.3">
      <c r="A7" s="103"/>
      <c r="B7" s="129">
        <v>45352</v>
      </c>
      <c r="C7" s="130">
        <v>44986</v>
      </c>
      <c r="D7" s="129">
        <v>45352</v>
      </c>
      <c r="E7" s="130">
        <v>44986</v>
      </c>
      <c r="F7" s="129">
        <v>45352</v>
      </c>
      <c r="G7" s="130">
        <v>44986</v>
      </c>
      <c r="H7" s="129">
        <v>45352</v>
      </c>
      <c r="I7" s="130">
        <v>44986</v>
      </c>
      <c r="J7" s="129">
        <v>45352</v>
      </c>
      <c r="K7" s="130">
        <v>44986</v>
      </c>
    </row>
    <row r="8" spans="1:15" x14ac:dyDescent="0.3">
      <c r="A8" s="96" t="s">
        <v>0</v>
      </c>
      <c r="B8" s="125">
        <v>23121.627489999999</v>
      </c>
      <c r="C8" s="133">
        <v>25137.146929999999</v>
      </c>
      <c r="D8" s="132">
        <v>27872.831329000001</v>
      </c>
      <c r="E8" s="55">
        <v>27360.647370000002</v>
      </c>
      <c r="F8" s="122">
        <v>0</v>
      </c>
      <c r="G8" s="55">
        <v>8.4999400000000005</v>
      </c>
      <c r="H8" s="125">
        <v>27872.831329000001</v>
      </c>
      <c r="I8" s="55">
        <v>27369.147310000004</v>
      </c>
      <c r="J8" s="97">
        <v>4751.2038390000016</v>
      </c>
      <c r="K8" s="98">
        <v>2232.000380000005</v>
      </c>
      <c r="L8" s="4"/>
      <c r="M8" s="4"/>
      <c r="N8" s="4"/>
      <c r="O8" s="4"/>
    </row>
    <row r="9" spans="1:15" x14ac:dyDescent="0.3">
      <c r="A9" s="96" t="s">
        <v>1</v>
      </c>
      <c r="B9" s="125">
        <v>3283.5968800000001</v>
      </c>
      <c r="C9" s="133">
        <v>4237.8805700000003</v>
      </c>
      <c r="D9" s="132">
        <v>1503.6437700000001</v>
      </c>
      <c r="E9" s="55">
        <v>849.34001000000001</v>
      </c>
      <c r="F9" s="122">
        <v>0.01</v>
      </c>
      <c r="G9" s="55">
        <v>87.62921</v>
      </c>
      <c r="H9" s="125">
        <v>1503.6537700000001</v>
      </c>
      <c r="I9" s="55">
        <v>936.96921999999995</v>
      </c>
      <c r="J9" s="97">
        <v>-1779.9431099999999</v>
      </c>
      <c r="K9" s="98">
        <v>-3300.9113500000003</v>
      </c>
      <c r="L9" s="4"/>
      <c r="M9" s="4"/>
      <c r="N9" s="4"/>
      <c r="O9" s="4"/>
    </row>
    <row r="10" spans="1:15" x14ac:dyDescent="0.3">
      <c r="A10" s="96" t="s">
        <v>2</v>
      </c>
      <c r="B10" s="125">
        <v>6160.37536</v>
      </c>
      <c r="C10" s="133">
        <v>4250.03676</v>
      </c>
      <c r="D10" s="132">
        <v>271.49256000000003</v>
      </c>
      <c r="E10" s="55">
        <v>384.84550999999999</v>
      </c>
      <c r="F10" s="122">
        <v>137.83574999999999</v>
      </c>
      <c r="G10" s="55">
        <v>44.4</v>
      </c>
      <c r="H10" s="125">
        <v>409.32830999999999</v>
      </c>
      <c r="I10" s="55">
        <v>429.24550999999997</v>
      </c>
      <c r="J10" s="97">
        <v>-5751.0470500000001</v>
      </c>
      <c r="K10" s="98">
        <v>-3820.7912500000002</v>
      </c>
      <c r="L10" s="4"/>
      <c r="M10" s="4"/>
      <c r="N10" s="4"/>
      <c r="O10" s="4"/>
    </row>
    <row r="11" spans="1:15" x14ac:dyDescent="0.3">
      <c r="A11" s="96" t="s">
        <v>3</v>
      </c>
      <c r="B11" s="125">
        <v>28726.044954000001</v>
      </c>
      <c r="C11" s="133">
        <v>38117.767354999996</v>
      </c>
      <c r="D11" s="132">
        <v>4.71</v>
      </c>
      <c r="E11" s="55">
        <v>171.00904299999999</v>
      </c>
      <c r="F11" s="122">
        <v>4779.1529600000003</v>
      </c>
      <c r="G11" s="55">
        <v>3825.0360499999997</v>
      </c>
      <c r="H11" s="125">
        <v>4783.8629600000004</v>
      </c>
      <c r="I11" s="55">
        <v>3996.0450929999997</v>
      </c>
      <c r="J11" s="97">
        <v>-23942.181993999999</v>
      </c>
      <c r="K11" s="98">
        <v>-34121.722261999996</v>
      </c>
      <c r="L11" s="4"/>
      <c r="M11" s="4"/>
      <c r="N11" s="4"/>
      <c r="O11" s="4"/>
    </row>
    <row r="12" spans="1:15" x14ac:dyDescent="0.3">
      <c r="A12" s="96" t="s">
        <v>4</v>
      </c>
      <c r="B12" s="125">
        <v>3247.81367</v>
      </c>
      <c r="C12" s="133">
        <v>2607.0290800000002</v>
      </c>
      <c r="D12" s="132">
        <v>707.78066000000001</v>
      </c>
      <c r="E12" s="55">
        <v>591.57540000000006</v>
      </c>
      <c r="F12" s="122">
        <v>0</v>
      </c>
      <c r="G12" s="55">
        <v>0</v>
      </c>
      <c r="H12" s="125">
        <v>707.78066000000001</v>
      </c>
      <c r="I12" s="55">
        <v>591.57540000000006</v>
      </c>
      <c r="J12" s="97">
        <v>-2540.0330100000001</v>
      </c>
      <c r="K12" s="98">
        <v>-2015.4536800000001</v>
      </c>
      <c r="L12" s="4"/>
      <c r="M12" s="4"/>
      <c r="N12" s="4"/>
      <c r="O12" s="4"/>
    </row>
    <row r="13" spans="1:15" x14ac:dyDescent="0.3">
      <c r="A13" s="96" t="s">
        <v>5</v>
      </c>
      <c r="B13" s="125">
        <v>16583.157449999999</v>
      </c>
      <c r="C13" s="133">
        <v>19524.067190000002</v>
      </c>
      <c r="D13" s="132">
        <v>28.339449999999999</v>
      </c>
      <c r="E13" s="55">
        <v>825.47953000000007</v>
      </c>
      <c r="F13" s="122">
        <v>102.69382</v>
      </c>
      <c r="G13" s="55">
        <v>286.85034000000002</v>
      </c>
      <c r="H13" s="125">
        <v>131.03327000000002</v>
      </c>
      <c r="I13" s="55">
        <v>1112.32987</v>
      </c>
      <c r="J13" s="97">
        <v>-16452.124179999999</v>
      </c>
      <c r="K13" s="98">
        <v>-18411.73732</v>
      </c>
      <c r="L13" s="4"/>
      <c r="M13" s="4"/>
      <c r="N13" s="4"/>
      <c r="O13" s="4"/>
    </row>
    <row r="14" spans="1:15" x14ac:dyDescent="0.3">
      <c r="A14" s="96" t="s">
        <v>6</v>
      </c>
      <c r="B14" s="125">
        <v>27814.448280000001</v>
      </c>
      <c r="C14" s="133">
        <v>33314.191019999998</v>
      </c>
      <c r="D14" s="132">
        <v>488.03886</v>
      </c>
      <c r="E14" s="55">
        <v>673.70965000000001</v>
      </c>
      <c r="F14" s="122">
        <v>293.53068999999999</v>
      </c>
      <c r="G14" s="55">
        <v>168.11079000000001</v>
      </c>
      <c r="H14" s="125">
        <v>781.56954999999994</v>
      </c>
      <c r="I14" s="55">
        <v>841.82043999999996</v>
      </c>
      <c r="J14" s="97">
        <v>-27032.87873</v>
      </c>
      <c r="K14" s="98">
        <v>-32472.370579999999</v>
      </c>
      <c r="L14" s="4"/>
      <c r="N14" s="4"/>
      <c r="O14" s="4"/>
    </row>
    <row r="15" spans="1:15" x14ac:dyDescent="0.3">
      <c r="A15" s="96" t="s">
        <v>7</v>
      </c>
      <c r="B15" s="125">
        <v>68554.362810000006</v>
      </c>
      <c r="C15" s="133">
        <v>58154.220179999997</v>
      </c>
      <c r="D15" s="132">
        <v>0</v>
      </c>
      <c r="E15" s="55">
        <v>0</v>
      </c>
      <c r="F15" s="122">
        <v>369.65634999999997</v>
      </c>
      <c r="G15" s="55">
        <v>507.65916999999996</v>
      </c>
      <c r="H15" s="125">
        <v>369.65634999999997</v>
      </c>
      <c r="I15" s="55">
        <v>507.65916999999996</v>
      </c>
      <c r="J15" s="97">
        <v>-68184.706460000001</v>
      </c>
      <c r="K15" s="98">
        <v>-57646.561009999998</v>
      </c>
      <c r="L15" s="4"/>
      <c r="M15" s="4"/>
      <c r="N15" s="4"/>
      <c r="O15" s="4"/>
    </row>
    <row r="16" spans="1:15" x14ac:dyDescent="0.3">
      <c r="A16" s="96" t="s">
        <v>8</v>
      </c>
      <c r="B16" s="125">
        <v>14937.91079</v>
      </c>
      <c r="C16" s="133">
        <v>17350.331180000001</v>
      </c>
      <c r="D16" s="132">
        <v>192.29067000000001</v>
      </c>
      <c r="E16" s="55">
        <v>84.005960000000002</v>
      </c>
      <c r="F16" s="122">
        <v>1550.96657</v>
      </c>
      <c r="G16" s="55">
        <v>937.29551000000004</v>
      </c>
      <c r="H16" s="125">
        <v>1743.2572400000001</v>
      </c>
      <c r="I16" s="55">
        <v>1021.30147</v>
      </c>
      <c r="J16" s="97">
        <v>-13194.653549999999</v>
      </c>
      <c r="K16" s="98">
        <v>-16329.029710000001</v>
      </c>
      <c r="L16" s="4"/>
      <c r="M16" s="4"/>
      <c r="N16" s="4"/>
      <c r="O16" s="4"/>
    </row>
    <row r="17" spans="1:15" x14ac:dyDescent="0.3">
      <c r="A17" s="96" t="s">
        <v>9</v>
      </c>
      <c r="B17" s="125">
        <v>0</v>
      </c>
      <c r="C17" s="133">
        <v>0</v>
      </c>
      <c r="D17" s="132">
        <v>0</v>
      </c>
      <c r="E17" s="55">
        <v>0</v>
      </c>
      <c r="F17" s="122">
        <v>0.10260999999999999</v>
      </c>
      <c r="G17" s="55">
        <v>0</v>
      </c>
      <c r="H17" s="125">
        <v>0.10260999999999999</v>
      </c>
      <c r="I17" s="55">
        <v>0</v>
      </c>
      <c r="J17" s="97">
        <v>0.10260999999999999</v>
      </c>
      <c r="K17" s="98">
        <v>0</v>
      </c>
      <c r="L17" s="4"/>
      <c r="M17" s="4"/>
      <c r="N17" s="4"/>
      <c r="O17" s="4"/>
    </row>
    <row r="18" spans="1:15" x14ac:dyDescent="0.3">
      <c r="A18" s="96" t="s">
        <v>11</v>
      </c>
      <c r="B18" s="125">
        <v>24876.981230000001</v>
      </c>
      <c r="C18" s="133">
        <v>31122.247299999995</v>
      </c>
      <c r="D18" s="132">
        <v>0</v>
      </c>
      <c r="E18" s="55">
        <v>0</v>
      </c>
      <c r="F18" s="122">
        <v>0</v>
      </c>
      <c r="G18" s="55">
        <v>2053.9844699999999</v>
      </c>
      <c r="H18" s="125">
        <v>0</v>
      </c>
      <c r="I18" s="55">
        <v>2053.9844699999999</v>
      </c>
      <c r="J18" s="97" t="s">
        <v>188</v>
      </c>
      <c r="K18" s="98" t="s">
        <v>188</v>
      </c>
      <c r="L18" s="4"/>
      <c r="M18" s="4"/>
      <c r="N18" s="4"/>
      <c r="O18" s="4"/>
    </row>
    <row r="19" spans="1:15" x14ac:dyDescent="0.3">
      <c r="A19" s="96" t="s">
        <v>10</v>
      </c>
      <c r="B19" s="125">
        <v>3245.0593600000002</v>
      </c>
      <c r="C19" s="133">
        <v>3803.4176000000007</v>
      </c>
      <c r="D19" s="132">
        <v>0</v>
      </c>
      <c r="E19" s="55">
        <v>0</v>
      </c>
      <c r="F19" s="122">
        <v>0</v>
      </c>
      <c r="G19" s="55">
        <v>0</v>
      </c>
      <c r="H19" s="125">
        <v>0</v>
      </c>
      <c r="I19" s="55">
        <v>0</v>
      </c>
      <c r="J19" s="97">
        <v>-3245.0593600000002</v>
      </c>
      <c r="K19" s="98">
        <v>-3803.4176000000007</v>
      </c>
      <c r="L19" s="4"/>
      <c r="M19" s="4"/>
      <c r="N19" s="4"/>
      <c r="O19" s="4"/>
    </row>
    <row r="20" spans="1:15" x14ac:dyDescent="0.3">
      <c r="A20" s="96" t="s">
        <v>12</v>
      </c>
      <c r="B20" s="125">
        <v>125.49023</v>
      </c>
      <c r="C20" s="133">
        <v>224.14922000000001</v>
      </c>
      <c r="D20" s="132">
        <v>0</v>
      </c>
      <c r="E20" s="55">
        <v>0</v>
      </c>
      <c r="F20" s="122">
        <v>46.335680000000004</v>
      </c>
      <c r="G20" s="55">
        <v>95.627630000000011</v>
      </c>
      <c r="H20" s="125">
        <v>46.335680000000004</v>
      </c>
      <c r="I20" s="55">
        <v>95.627630000000011</v>
      </c>
      <c r="J20" s="97">
        <v>-79.15455</v>
      </c>
      <c r="K20" s="98">
        <v>-128.52159</v>
      </c>
      <c r="L20" s="4"/>
      <c r="M20" s="4"/>
      <c r="N20" s="4"/>
      <c r="O20" s="4"/>
    </row>
    <row r="21" spans="1:15" x14ac:dyDescent="0.3">
      <c r="A21" s="102" t="s">
        <v>13</v>
      </c>
      <c r="B21" s="123">
        <v>220676.86850400001</v>
      </c>
      <c r="C21" s="99">
        <v>237842.48438499999</v>
      </c>
      <c r="D21" s="124">
        <v>31069.127298999996</v>
      </c>
      <c r="E21" s="99">
        <v>30940.612473000001</v>
      </c>
      <c r="F21" s="123">
        <v>7280.2844300000015</v>
      </c>
      <c r="G21" s="99">
        <v>8015.0931099999989</v>
      </c>
      <c r="H21" s="126">
        <v>38349.411728999992</v>
      </c>
      <c r="I21" s="99">
        <v>38955.70558300001</v>
      </c>
      <c r="J21" s="105">
        <v>-157450.47554500002</v>
      </c>
      <c r="K21" s="105">
        <v>-169818.51597199999</v>
      </c>
    </row>
    <row r="22" spans="1:15" x14ac:dyDescent="0.3">
      <c r="A22" s="1" t="s">
        <v>85</v>
      </c>
      <c r="B22" s="1"/>
      <c r="C22" s="1"/>
      <c r="D22" s="1"/>
    </row>
    <row r="23" spans="1:15" x14ac:dyDescent="0.3">
      <c r="A23" s="1" t="s">
        <v>86</v>
      </c>
      <c r="B23" s="1"/>
      <c r="C23" s="1"/>
      <c r="D23" s="1"/>
    </row>
    <row r="24" spans="1:15" x14ac:dyDescent="0.3">
      <c r="A24" s="1" t="s">
        <v>87</v>
      </c>
      <c r="B24" s="1"/>
      <c r="C24" s="1"/>
      <c r="D24" s="1"/>
    </row>
    <row r="25" spans="1:15" x14ac:dyDescent="0.3">
      <c r="A25" s="1"/>
      <c r="D25" s="211"/>
      <c r="E25" s="212"/>
    </row>
    <row r="26" spans="1:15" x14ac:dyDescent="0.3">
      <c r="A26" s="142"/>
      <c r="B26" s="143"/>
    </row>
    <row r="27" spans="1:15" x14ac:dyDescent="0.3">
      <c r="E27" s="4"/>
      <c r="F27" s="4"/>
    </row>
    <row r="28" spans="1:15" x14ac:dyDescent="0.3">
      <c r="B28" s="212"/>
    </row>
  </sheetData>
  <mergeCells count="10">
    <mergeCell ref="A1:K1"/>
    <mergeCell ref="A2:K2"/>
    <mergeCell ref="A3:K3"/>
    <mergeCell ref="A5:A6"/>
    <mergeCell ref="B5:C6"/>
    <mergeCell ref="D6:E6"/>
    <mergeCell ref="D5:I5"/>
    <mergeCell ref="F6:G6"/>
    <mergeCell ref="J5:K6"/>
    <mergeCell ref="H6:I6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5"/>
  <sheetViews>
    <sheetView workbookViewId="0">
      <selection activeCell="B22" sqref="B22:I22"/>
    </sheetView>
  </sheetViews>
  <sheetFormatPr defaultRowHeight="14.4" x14ac:dyDescent="0.3"/>
  <cols>
    <col min="1" max="1" width="22.44140625" customWidth="1"/>
    <col min="2" max="5" width="11.5546875" bestFit="1" customWidth="1"/>
    <col min="6" max="7" width="10.5546875" bestFit="1" customWidth="1"/>
    <col min="8" max="11" width="11.5546875" bestFit="1" customWidth="1"/>
  </cols>
  <sheetData>
    <row r="1" spans="1:11" x14ac:dyDescent="0.3">
      <c r="A1" s="214" t="s">
        <v>135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x14ac:dyDescent="0.3">
      <c r="A2" s="214" t="s">
        <v>157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3">
      <c r="A3" s="214" t="s">
        <v>171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x14ac:dyDescent="0.3">
      <c r="A4" s="13"/>
      <c r="B4" s="13"/>
      <c r="C4" s="13"/>
      <c r="D4" s="13"/>
      <c r="E4" s="13"/>
      <c r="F4" s="13"/>
      <c r="G4" s="13"/>
      <c r="H4" s="13"/>
      <c r="K4" s="18" t="s">
        <v>65</v>
      </c>
    </row>
    <row r="5" spans="1:11" x14ac:dyDescent="0.3">
      <c r="A5" s="215" t="s">
        <v>14</v>
      </c>
      <c r="B5" s="215" t="s">
        <v>62</v>
      </c>
      <c r="C5" s="215"/>
      <c r="D5" s="215" t="s">
        <v>61</v>
      </c>
      <c r="E5" s="215"/>
      <c r="F5" s="215"/>
      <c r="G5" s="215"/>
      <c r="H5" s="215"/>
      <c r="I5" s="215"/>
      <c r="J5" s="216" t="s">
        <v>63</v>
      </c>
      <c r="K5" s="217"/>
    </row>
    <row r="6" spans="1:11" x14ac:dyDescent="0.3">
      <c r="A6" s="215"/>
      <c r="B6" s="215"/>
      <c r="C6" s="215"/>
      <c r="D6" s="215" t="s">
        <v>16</v>
      </c>
      <c r="E6" s="215"/>
      <c r="F6" s="215" t="s">
        <v>17</v>
      </c>
      <c r="G6" s="215"/>
      <c r="H6" s="220" t="s">
        <v>18</v>
      </c>
      <c r="I6" s="221"/>
      <c r="J6" s="224"/>
      <c r="K6" s="225"/>
    </row>
    <row r="7" spans="1:11" x14ac:dyDescent="0.3">
      <c r="A7" s="33"/>
      <c r="B7" s="13" t="s">
        <v>160</v>
      </c>
      <c r="C7" s="13" t="s">
        <v>160</v>
      </c>
      <c r="D7" s="34" t="s">
        <v>160</v>
      </c>
      <c r="E7" s="35" t="s">
        <v>160</v>
      </c>
      <c r="F7" s="13" t="s">
        <v>160</v>
      </c>
      <c r="G7" s="35" t="s">
        <v>160</v>
      </c>
      <c r="H7" s="13" t="s">
        <v>160</v>
      </c>
      <c r="I7" s="35" t="s">
        <v>160</v>
      </c>
      <c r="J7" s="13" t="s">
        <v>160</v>
      </c>
      <c r="K7" s="48" t="s">
        <v>160</v>
      </c>
    </row>
    <row r="8" spans="1:11" x14ac:dyDescent="0.3">
      <c r="A8" s="36"/>
      <c r="B8" s="38">
        <v>2014</v>
      </c>
      <c r="C8" s="39">
        <v>2013</v>
      </c>
      <c r="D8" s="38">
        <v>2014</v>
      </c>
      <c r="E8" s="39">
        <v>2013</v>
      </c>
      <c r="F8" s="38">
        <v>2014</v>
      </c>
      <c r="G8" s="39">
        <v>2013</v>
      </c>
      <c r="H8" s="38">
        <v>2014</v>
      </c>
      <c r="I8" s="39">
        <v>2013</v>
      </c>
      <c r="J8" s="38">
        <v>2014</v>
      </c>
      <c r="K8" s="39">
        <v>2013</v>
      </c>
    </row>
    <row r="9" spans="1:11" x14ac:dyDescent="0.3">
      <c r="A9" s="40" t="s">
        <v>0</v>
      </c>
      <c r="B9" s="57">
        <f>SUM('[1]Imports by Caricom SITC 2014'!B2:C2)/1000</f>
        <v>615.89044999999999</v>
      </c>
      <c r="C9" s="55">
        <f>SUM('[2]Imports by Caricom SITC 2013'!B2:C2)/1000</f>
        <v>309.82041000000004</v>
      </c>
      <c r="D9" s="72">
        <f>SUM('[1]Exports by Caricom SITC 2014'!B2:C2)/1000</f>
        <v>7457.0999370000009</v>
      </c>
      <c r="E9" s="63">
        <f>SUM('[2]Exports by Caricom SITC 2013'!B2:C2)/1000</f>
        <v>12740.267280000002</v>
      </c>
      <c r="F9" s="72">
        <f>SUM('[1]Re-Exports by Caricom SITC 2013'!B2:C2)/1000</f>
        <v>30.827400000000001</v>
      </c>
      <c r="G9" s="63">
        <f>SUM('[2]Re-Exports by Caricom SITC 2013'!B2:C2)/1000</f>
        <v>0</v>
      </c>
      <c r="H9" s="79">
        <f>F9+D9</f>
        <v>7487.927337000001</v>
      </c>
      <c r="I9" s="63">
        <f>G9+E9</f>
        <v>12740.267280000002</v>
      </c>
      <c r="J9" s="56">
        <f>H9-B9</f>
        <v>6872.0368870000011</v>
      </c>
      <c r="K9" s="55">
        <f>I9-C9</f>
        <v>12430.446870000002</v>
      </c>
    </row>
    <row r="10" spans="1:11" x14ac:dyDescent="0.3">
      <c r="A10" s="40" t="s">
        <v>1</v>
      </c>
      <c r="B10" s="57">
        <f>SUM('[1]Imports by Caricom SITC 2014'!B3:C3)/1000</f>
        <v>2254.1640200000002</v>
      </c>
      <c r="C10" s="55">
        <f>SUM('[2]Imports by Caricom SITC 2013'!B3:C3)/1000</f>
        <v>3757.82791</v>
      </c>
      <c r="D10" s="72">
        <f>SUM('[1]Exports by Caricom SITC 2014'!B3:C3)/1000</f>
        <v>2.018E-2</v>
      </c>
      <c r="E10" s="63">
        <f>SUM('[2]Exports by Caricom SITC 2013'!B3:C3)/1000</f>
        <v>0</v>
      </c>
      <c r="F10" s="72">
        <f>SUM('[1]Re-Exports by Caricom SITC 2013'!B3:C3)/1000</f>
        <v>3.6480700000000001</v>
      </c>
      <c r="G10" s="63">
        <f>SUM('[2]Re-Exports by Caricom SITC 2013'!B3:C3)/1000</f>
        <v>0</v>
      </c>
      <c r="H10" s="79">
        <f t="shared" ref="H10:H21" si="0">F10+D10</f>
        <v>3.66825</v>
      </c>
      <c r="I10" s="63">
        <f t="shared" ref="I10:I21" si="1">G10+E10</f>
        <v>0</v>
      </c>
      <c r="J10" s="65">
        <f t="shared" ref="J10:K21" si="2">H10-B10</f>
        <v>-2250.49577</v>
      </c>
      <c r="K10" s="66">
        <f t="shared" si="2"/>
        <v>-3757.82791</v>
      </c>
    </row>
    <row r="11" spans="1:11" x14ac:dyDescent="0.3">
      <c r="A11" s="40" t="s">
        <v>2</v>
      </c>
      <c r="B11" s="57">
        <f>SUM('[1]Imports by Caricom SITC 2014'!B4:C4)/1000</f>
        <v>0.12670000000000001</v>
      </c>
      <c r="C11" s="55">
        <f>SUM('[2]Imports by Caricom SITC 2013'!B4:C4)/1000</f>
        <v>0</v>
      </c>
      <c r="D11" s="72">
        <f>SUM('[1]Exports by Caricom SITC 2014'!B4:C4)/1000</f>
        <v>59.919750000000001</v>
      </c>
      <c r="E11" s="63">
        <f>SUM('[2]Exports by Caricom SITC 2013'!B4:C4)/1000</f>
        <v>0</v>
      </c>
      <c r="F11" s="72">
        <f>SUM('[1]Re-Exports by Caricom SITC 2013'!B4:C4)/1000</f>
        <v>0</v>
      </c>
      <c r="G11" s="63">
        <f>SUM('[2]Re-Exports by Caricom SITC 2013'!B4:C4)/1000</f>
        <v>0</v>
      </c>
      <c r="H11" s="79">
        <f t="shared" si="0"/>
        <v>59.919750000000001</v>
      </c>
      <c r="I11" s="63">
        <f t="shared" si="1"/>
        <v>0</v>
      </c>
      <c r="J11" s="65">
        <f t="shared" si="2"/>
        <v>59.793050000000001</v>
      </c>
      <c r="K11" s="66">
        <f t="shared" si="2"/>
        <v>0</v>
      </c>
    </row>
    <row r="12" spans="1:11" x14ac:dyDescent="0.3">
      <c r="A12" s="40" t="s">
        <v>3</v>
      </c>
      <c r="B12" s="57">
        <f>SUM('[1]Imports by Caricom SITC 2014'!B5:C5)/1000</f>
        <v>0</v>
      </c>
      <c r="C12" s="55">
        <f>SUM('[2]Imports by Caricom SITC 2013'!B5:C5)/1000</f>
        <v>0</v>
      </c>
      <c r="D12" s="72">
        <f>SUM('[1]Exports by Caricom SITC 2014'!B5:C5)/1000</f>
        <v>0</v>
      </c>
      <c r="E12" s="63">
        <f>SUM('[2]Exports by Caricom SITC 2013'!B5:C5)/1000</f>
        <v>0</v>
      </c>
      <c r="F12" s="72">
        <f>SUM('[1]Re-Exports by Caricom SITC 2013'!B5:C5)/1000</f>
        <v>47.868490000000001</v>
      </c>
      <c r="G12" s="63">
        <f>SUM('[2]Re-Exports by Caricom SITC 2013'!B5:C5)/1000</f>
        <v>0</v>
      </c>
      <c r="H12" s="79">
        <f t="shared" si="0"/>
        <v>47.868490000000001</v>
      </c>
      <c r="I12" s="63">
        <f t="shared" si="1"/>
        <v>0</v>
      </c>
      <c r="J12" s="65">
        <f t="shared" si="2"/>
        <v>47.868490000000001</v>
      </c>
      <c r="K12" s="66">
        <f t="shared" si="2"/>
        <v>0</v>
      </c>
    </row>
    <row r="13" spans="1:11" x14ac:dyDescent="0.3">
      <c r="A13" s="40" t="s">
        <v>4</v>
      </c>
      <c r="B13" s="57">
        <f>SUM('[1]Imports by Caricom SITC 2014'!B6:C6)/1000</f>
        <v>0</v>
      </c>
      <c r="C13" s="55">
        <f>SUM('[2]Imports by Caricom SITC 2013'!B6:C6)/1000</f>
        <v>0.95604</v>
      </c>
      <c r="D13" s="72">
        <f>SUM('[1]Exports by Caricom SITC 2014'!B6:C6)/1000</f>
        <v>0</v>
      </c>
      <c r="E13" s="63">
        <f>SUM('[2]Exports by Caricom SITC 2013'!B6:C6)/1000</f>
        <v>0</v>
      </c>
      <c r="F13" s="72">
        <f>SUM('[1]Re-Exports by Caricom SITC 2013'!B6:C6)/1000</f>
        <v>0</v>
      </c>
      <c r="G13" s="63">
        <f>SUM('[2]Re-Exports by Caricom SITC 2013'!B6:C6)/1000</f>
        <v>0</v>
      </c>
      <c r="H13" s="79">
        <f t="shared" si="0"/>
        <v>0</v>
      </c>
      <c r="I13" s="63">
        <f t="shared" si="1"/>
        <v>0</v>
      </c>
      <c r="J13" s="65">
        <f t="shared" si="2"/>
        <v>0</v>
      </c>
      <c r="K13" s="66">
        <f t="shared" si="2"/>
        <v>-0.95604</v>
      </c>
    </row>
    <row r="14" spans="1:11" x14ac:dyDescent="0.3">
      <c r="A14" s="40" t="s">
        <v>5</v>
      </c>
      <c r="B14" s="57">
        <f>SUM('[1]Imports by Caricom SITC 2014'!B7:C7)/1000</f>
        <v>1037.32457</v>
      </c>
      <c r="C14" s="55">
        <f>SUM('[2]Imports by Caricom SITC 2013'!B7:C7)/1000</f>
        <v>848.51544999999999</v>
      </c>
      <c r="D14" s="72">
        <f>SUM('[1]Exports by Caricom SITC 2014'!B7:C7)/1000</f>
        <v>21.96753</v>
      </c>
      <c r="E14" s="63">
        <f>SUM('[2]Exports by Caricom SITC 2013'!B7:C7)/1000</f>
        <v>19.788650000000001</v>
      </c>
      <c r="F14" s="72">
        <f>SUM('[1]Re-Exports by Caricom SITC 2013'!B7:C7)/1000</f>
        <v>0</v>
      </c>
      <c r="G14" s="63">
        <f>SUM('[2]Re-Exports by Caricom SITC 2013'!B7:C7)/1000</f>
        <v>0</v>
      </c>
      <c r="H14" s="79">
        <f t="shared" si="0"/>
        <v>21.96753</v>
      </c>
      <c r="I14" s="63">
        <f t="shared" si="1"/>
        <v>19.788650000000001</v>
      </c>
      <c r="J14" s="65">
        <f t="shared" si="2"/>
        <v>-1015.35704</v>
      </c>
      <c r="K14" s="66">
        <f t="shared" si="2"/>
        <v>-828.72680000000003</v>
      </c>
    </row>
    <row r="15" spans="1:11" x14ac:dyDescent="0.3">
      <c r="A15" s="40" t="s">
        <v>6</v>
      </c>
      <c r="B15" s="57">
        <f>SUM('[1]Imports by Caricom SITC 2014'!B8:C8)/1000</f>
        <v>2776.1146899999999</v>
      </c>
      <c r="C15" s="55">
        <f>SUM('[2]Imports by Caricom SITC 2013'!B8:C8)/1000</f>
        <v>1880.2149100000001</v>
      </c>
      <c r="D15" s="72">
        <f>SUM('[1]Exports by Caricom SITC 2014'!B8:C8)/1000</f>
        <v>37.28781</v>
      </c>
      <c r="E15" s="63">
        <f>SUM('[2]Exports by Caricom SITC 2013'!B8:C8)/1000</f>
        <v>87.844250000000002</v>
      </c>
      <c r="F15" s="72">
        <f>SUM('[1]Re-Exports by Caricom SITC 2013'!B8:C8)/1000</f>
        <v>579.98824000000002</v>
      </c>
      <c r="G15" s="63">
        <f>SUM('[2]Re-Exports by Caricom SITC 2013'!B8:C8)/1000</f>
        <v>884.64760000000012</v>
      </c>
      <c r="H15" s="79">
        <f t="shared" si="0"/>
        <v>617.27605000000005</v>
      </c>
      <c r="I15" s="63">
        <f t="shared" si="1"/>
        <v>972.49185000000011</v>
      </c>
      <c r="J15" s="65">
        <f t="shared" si="2"/>
        <v>-2158.8386399999999</v>
      </c>
      <c r="K15" s="66">
        <f t="shared" si="2"/>
        <v>-907.72306000000003</v>
      </c>
    </row>
    <row r="16" spans="1:11" x14ac:dyDescent="0.3">
      <c r="A16" s="40" t="s">
        <v>7</v>
      </c>
      <c r="B16" s="57">
        <f>SUM('[1]Imports by Caricom SITC 2014'!B9:C9)/1000</f>
        <v>446.32216999999997</v>
      </c>
      <c r="C16" s="55">
        <f>SUM('[2]Imports by Caricom SITC 2013'!B9:C9)/1000</f>
        <v>524.27404999999999</v>
      </c>
      <c r="D16" s="72">
        <f>SUM('[1]Exports by Caricom SITC 2014'!B9:C9)/1000</f>
        <v>0</v>
      </c>
      <c r="E16" s="63">
        <f>SUM('[2]Exports by Caricom SITC 2013'!B9:C9)/1000</f>
        <v>0</v>
      </c>
      <c r="F16" s="72">
        <f>SUM('[1]Re-Exports by Caricom SITC 2013'!B9:C9)/1000</f>
        <v>0</v>
      </c>
      <c r="G16" s="63">
        <f>SUM('[2]Re-Exports by Caricom SITC 2013'!B9:C9)/1000</f>
        <v>0</v>
      </c>
      <c r="H16" s="79">
        <f t="shared" si="0"/>
        <v>0</v>
      </c>
      <c r="I16" s="63">
        <f t="shared" si="1"/>
        <v>0</v>
      </c>
      <c r="J16" s="65">
        <f t="shared" si="2"/>
        <v>-446.32216999999997</v>
      </c>
      <c r="K16" s="66">
        <f t="shared" si="2"/>
        <v>-524.27404999999999</v>
      </c>
    </row>
    <row r="17" spans="1:11" x14ac:dyDescent="0.3">
      <c r="A17" s="40" t="s">
        <v>8</v>
      </c>
      <c r="B17" s="57">
        <f>SUM('[1]Imports by Caricom SITC 2014'!B10:C10)/1000</f>
        <v>439.51067999999998</v>
      </c>
      <c r="C17" s="55">
        <f>SUM('[2]Imports by Caricom SITC 2013'!B10:C10)/1000</f>
        <v>278.2199</v>
      </c>
      <c r="D17" s="72">
        <f>SUM('[1]Exports by Caricom SITC 2014'!B10:C10)/1000</f>
        <v>0</v>
      </c>
      <c r="E17" s="63">
        <f>SUM('[2]Exports by Caricom SITC 2013'!B10:C10)/1000</f>
        <v>0</v>
      </c>
      <c r="F17" s="72">
        <f>SUM('[1]Re-Exports by Caricom SITC 2013'!B10:C10)/1000</f>
        <v>0</v>
      </c>
      <c r="G17" s="63">
        <f>SUM('[2]Re-Exports by Caricom SITC 2013'!B10:C10)/1000</f>
        <v>0</v>
      </c>
      <c r="H17" s="79">
        <f t="shared" si="0"/>
        <v>0</v>
      </c>
      <c r="I17" s="63">
        <f t="shared" si="1"/>
        <v>0</v>
      </c>
      <c r="J17" s="65">
        <f t="shared" si="2"/>
        <v>-439.51067999999998</v>
      </c>
      <c r="K17" s="66">
        <f t="shared" si="2"/>
        <v>-278.2199</v>
      </c>
    </row>
    <row r="18" spans="1:11" x14ac:dyDescent="0.3">
      <c r="A18" s="40" t="s">
        <v>9</v>
      </c>
      <c r="B18" s="57">
        <f>SUM('[1]Imports by Caricom SITC 2014'!B11:C11)/1000</f>
        <v>0</v>
      </c>
      <c r="C18" s="55">
        <f>SUM('[2]Imports by Caricom SITC 2013'!B11:C11)/1000</f>
        <v>0</v>
      </c>
      <c r="D18" s="72">
        <f>SUM('[1]Exports by Caricom SITC 2014'!B11:C11)/1000</f>
        <v>0</v>
      </c>
      <c r="E18" s="63">
        <f>SUM('[2]Exports by Caricom SITC 2013'!B11:C11)/1000</f>
        <v>0</v>
      </c>
      <c r="F18" s="72">
        <f>SUM('[1]Re-Exports by Caricom SITC 2013'!B11:C11)/1000</f>
        <v>0</v>
      </c>
      <c r="G18" s="63">
        <f>SUM('[2]Re-Exports by Caricom SITC 2013'!B11:C11)/1000</f>
        <v>0</v>
      </c>
      <c r="H18" s="79">
        <f t="shared" si="0"/>
        <v>0</v>
      </c>
      <c r="I18" s="63">
        <f t="shared" si="1"/>
        <v>0</v>
      </c>
      <c r="J18" s="65">
        <f t="shared" si="2"/>
        <v>0</v>
      </c>
      <c r="K18" s="66">
        <f t="shared" si="2"/>
        <v>0</v>
      </c>
    </row>
    <row r="19" spans="1:11" x14ac:dyDescent="0.3">
      <c r="A19" s="40" t="s">
        <v>11</v>
      </c>
      <c r="B19" s="57">
        <f>SUM('[1]Imports by Caricom SITC 2014'!B12:C12)/1000</f>
        <v>97.930460000000011</v>
      </c>
      <c r="C19" s="55">
        <f>SUM('[2]Imports by Caricom SITC 2013'!B12:C12)/1000</f>
        <v>106.70255</v>
      </c>
      <c r="D19" s="72">
        <f>SUM('[1]Exports by Caricom SITC 2014'!B12:C12)/1000</f>
        <v>0</v>
      </c>
      <c r="E19" s="63">
        <f>SUM('[2]Exports by Caricom SITC 2013'!B12:C12)/1000</f>
        <v>0</v>
      </c>
      <c r="F19" s="72">
        <f>SUM('[1]Re-Exports by Caricom SITC 2013'!B12:C12)/1000</f>
        <v>0</v>
      </c>
      <c r="G19" s="63">
        <f>SUM('[2]Re-Exports by Caricom SITC 2013'!B12:C12)/1000</f>
        <v>20.981999999999999</v>
      </c>
      <c r="H19" s="79">
        <f t="shared" si="0"/>
        <v>0</v>
      </c>
      <c r="I19" s="63">
        <f t="shared" si="1"/>
        <v>20.981999999999999</v>
      </c>
      <c r="J19" s="60" t="s">
        <v>64</v>
      </c>
      <c r="K19" s="61" t="s">
        <v>64</v>
      </c>
    </row>
    <row r="20" spans="1:11" x14ac:dyDescent="0.3">
      <c r="A20" s="40" t="s">
        <v>10</v>
      </c>
      <c r="B20" s="57">
        <f>SUM('[1]Imports by Caricom SITC 2014'!B13:C13)/1000</f>
        <v>0.47046000000000004</v>
      </c>
      <c r="C20" s="55">
        <f>SUM('[2]Imports by Caricom SITC 2013'!B13:C13)/1000</f>
        <v>50.824940000000005</v>
      </c>
      <c r="D20" s="72">
        <f>SUM('[1]Exports by Caricom SITC 2014'!B13:C13)/1000</f>
        <v>0</v>
      </c>
      <c r="E20" s="63">
        <f>SUM('[2]Exports by Caricom SITC 2013'!B13:C13)/1000</f>
        <v>0</v>
      </c>
      <c r="F20" s="72">
        <f>SUM('[1]Re-Exports by Caricom SITC 2013'!B13:C13)/1000</f>
        <v>0</v>
      </c>
      <c r="G20" s="63">
        <f>SUM('[2]Re-Exports by Caricom SITC 2013'!B13:C13)/1000</f>
        <v>0</v>
      </c>
      <c r="H20" s="79">
        <f t="shared" si="0"/>
        <v>0</v>
      </c>
      <c r="I20" s="63">
        <f t="shared" si="1"/>
        <v>0</v>
      </c>
      <c r="J20" s="65">
        <f t="shared" si="2"/>
        <v>-0.47046000000000004</v>
      </c>
      <c r="K20" s="66">
        <f>I20-C20</f>
        <v>-50.824940000000005</v>
      </c>
    </row>
    <row r="21" spans="1:11" x14ac:dyDescent="0.3">
      <c r="A21" s="40" t="s">
        <v>12</v>
      </c>
      <c r="B21" s="57">
        <f>SUM('[1]Imports by Caricom SITC 2014'!B14:C14)/1000</f>
        <v>0</v>
      </c>
      <c r="C21" s="55">
        <f>SUM('[2]Imports by Caricom SITC 2013'!B14:C14)/1000</f>
        <v>2.09626</v>
      </c>
      <c r="D21" s="72">
        <f>SUM('[1]Exports by Caricom SITC 2014'!B14:C14)/1000</f>
        <v>0</v>
      </c>
      <c r="E21" s="63">
        <f>SUM('[2]Exports by Caricom SITC 2013'!B14:C14)/1000</f>
        <v>0</v>
      </c>
      <c r="F21" s="72">
        <f>SUM('[1]Re-Exports by Caricom SITC 2013'!B14:C14)/1000</f>
        <v>6.2542499999999999</v>
      </c>
      <c r="G21" s="63">
        <f>SUM('[2]Re-Exports by Caricom SITC 2013'!B14:C14)/1000</f>
        <v>0</v>
      </c>
      <c r="H21" s="79">
        <f t="shared" si="0"/>
        <v>6.2542499999999999</v>
      </c>
      <c r="I21" s="63">
        <f t="shared" si="1"/>
        <v>0</v>
      </c>
      <c r="J21" s="65">
        <f t="shared" si="2"/>
        <v>6.2542499999999999</v>
      </c>
      <c r="K21" s="67">
        <f>I21-C21</f>
        <v>-2.09626</v>
      </c>
    </row>
    <row r="22" spans="1:11" ht="15" thickBot="1" x14ac:dyDescent="0.35">
      <c r="A22" s="3" t="s">
        <v>13</v>
      </c>
      <c r="B22" s="75">
        <f t="shared" ref="B22:I22" si="3">SUM(B9:B21)</f>
        <v>7667.8541999999989</v>
      </c>
      <c r="C22" s="74">
        <f t="shared" si="3"/>
        <v>7759.4524200000014</v>
      </c>
      <c r="D22" s="75">
        <f t="shared" si="3"/>
        <v>7576.295207000001</v>
      </c>
      <c r="E22" s="74">
        <f t="shared" si="3"/>
        <v>12847.900180000002</v>
      </c>
      <c r="F22" s="75">
        <f t="shared" si="3"/>
        <v>668.58645000000001</v>
      </c>
      <c r="G22" s="74">
        <f t="shared" si="3"/>
        <v>905.6296000000001</v>
      </c>
      <c r="H22" s="75">
        <f t="shared" si="3"/>
        <v>8244.8816569999999</v>
      </c>
      <c r="I22" s="74">
        <f t="shared" si="3"/>
        <v>13753.529780000003</v>
      </c>
      <c r="J22" s="68">
        <f t="shared" ref="J22:K22" si="4">SUM(J9:J21)</f>
        <v>674.95791700000098</v>
      </c>
      <c r="K22" s="68">
        <f t="shared" si="4"/>
        <v>6079.7979100000011</v>
      </c>
    </row>
    <row r="23" spans="1:11" ht="15" thickTop="1" x14ac:dyDescent="0.3">
      <c r="A23" s="1" t="s">
        <v>85</v>
      </c>
    </row>
    <row r="24" spans="1:11" x14ac:dyDescent="0.3">
      <c r="A24" s="1" t="s">
        <v>86</v>
      </c>
      <c r="B24" s="23"/>
      <c r="C24" s="23"/>
      <c r="D24" s="23"/>
      <c r="E24" s="23"/>
      <c r="F24" s="23"/>
      <c r="G24" s="23"/>
      <c r="H24" s="23"/>
      <c r="I24" s="23"/>
    </row>
    <row r="25" spans="1:11" x14ac:dyDescent="0.3">
      <c r="A25" s="1" t="s">
        <v>87</v>
      </c>
      <c r="E25" s="4"/>
    </row>
  </sheetData>
  <mergeCells count="10">
    <mergeCell ref="A1:K1"/>
    <mergeCell ref="A2:K2"/>
    <mergeCell ref="A3:K3"/>
    <mergeCell ref="A5:A6"/>
    <mergeCell ref="B5:C6"/>
    <mergeCell ref="D5:I5"/>
    <mergeCell ref="J5:K6"/>
    <mergeCell ref="D6:E6"/>
    <mergeCell ref="F6:G6"/>
    <mergeCell ref="H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7"/>
  <sheetViews>
    <sheetView workbookViewId="0">
      <selection activeCell="B27" sqref="B27"/>
    </sheetView>
  </sheetViews>
  <sheetFormatPr defaultRowHeight="14.4" x14ac:dyDescent="0.3"/>
  <cols>
    <col min="1" max="1" width="26" customWidth="1"/>
    <col min="2" max="2" width="14.33203125" bestFit="1" customWidth="1"/>
    <col min="3" max="4" width="13.33203125" bestFit="1" customWidth="1"/>
    <col min="5" max="5" width="14.33203125" bestFit="1" customWidth="1"/>
    <col min="6" max="7" width="11.5546875" bestFit="1" customWidth="1"/>
    <col min="8" max="8" width="13.33203125" bestFit="1" customWidth="1"/>
    <col min="9" max="9" width="14.33203125" bestFit="1" customWidth="1"/>
  </cols>
  <sheetData>
    <row r="1" spans="1:9" x14ac:dyDescent="0.3">
      <c r="A1" s="214" t="s">
        <v>137</v>
      </c>
      <c r="B1" s="214"/>
      <c r="C1" s="214"/>
      <c r="D1" s="214"/>
      <c r="E1" s="214"/>
      <c r="F1" s="214"/>
      <c r="G1" s="214"/>
      <c r="H1" s="214"/>
      <c r="I1" s="214"/>
    </row>
    <row r="2" spans="1:9" x14ac:dyDescent="0.3">
      <c r="A2" s="214" t="s">
        <v>163</v>
      </c>
      <c r="B2" s="214"/>
      <c r="C2" s="214"/>
      <c r="D2" s="214"/>
      <c r="E2" s="214"/>
      <c r="F2" s="214"/>
      <c r="G2" s="214"/>
      <c r="H2" s="214"/>
      <c r="I2" s="214"/>
    </row>
    <row r="3" spans="1:9" x14ac:dyDescent="0.3">
      <c r="A3" s="214" t="s">
        <v>171</v>
      </c>
      <c r="B3" s="214"/>
      <c r="C3" s="214"/>
      <c r="D3" s="214"/>
      <c r="E3" s="214"/>
      <c r="F3" s="214"/>
      <c r="G3" s="214"/>
      <c r="H3" s="214"/>
      <c r="I3" s="214"/>
    </row>
    <row r="4" spans="1:9" x14ac:dyDescent="0.3">
      <c r="A4" s="13"/>
      <c r="B4" s="13"/>
      <c r="C4" s="13"/>
      <c r="D4" s="13"/>
      <c r="E4" s="13"/>
      <c r="F4" s="13"/>
      <c r="G4" s="13"/>
      <c r="H4" s="13"/>
      <c r="I4" s="18" t="s">
        <v>65</v>
      </c>
    </row>
    <row r="5" spans="1:9" x14ac:dyDescent="0.3">
      <c r="A5" s="215" t="s">
        <v>14</v>
      </c>
      <c r="B5" s="215" t="s">
        <v>62</v>
      </c>
      <c r="C5" s="215"/>
      <c r="D5" s="215" t="s">
        <v>61</v>
      </c>
      <c r="E5" s="215"/>
      <c r="F5" s="215"/>
      <c r="G5" s="215"/>
      <c r="H5" s="215"/>
      <c r="I5" s="215"/>
    </row>
    <row r="6" spans="1:9" x14ac:dyDescent="0.3">
      <c r="A6" s="215"/>
      <c r="B6" s="215"/>
      <c r="C6" s="215"/>
      <c r="D6" s="215" t="s">
        <v>16</v>
      </c>
      <c r="E6" s="215"/>
      <c r="F6" s="215" t="s">
        <v>17</v>
      </c>
      <c r="G6" s="215"/>
      <c r="H6" s="220" t="s">
        <v>18</v>
      </c>
      <c r="I6" s="221"/>
    </row>
    <row r="7" spans="1:9" x14ac:dyDescent="0.3">
      <c r="A7" s="5"/>
      <c r="B7" s="13" t="s">
        <v>160</v>
      </c>
      <c r="C7" s="13" t="s">
        <v>160</v>
      </c>
      <c r="D7" s="34" t="s">
        <v>160</v>
      </c>
      <c r="E7" s="35" t="s">
        <v>160</v>
      </c>
      <c r="F7" s="13" t="s">
        <v>160</v>
      </c>
      <c r="G7" s="35" t="s">
        <v>160</v>
      </c>
      <c r="H7" s="13" t="s">
        <v>160</v>
      </c>
      <c r="I7" s="35" t="s">
        <v>160</v>
      </c>
    </row>
    <row r="8" spans="1:9" x14ac:dyDescent="0.3">
      <c r="A8" s="49"/>
      <c r="B8" s="38">
        <v>2014</v>
      </c>
      <c r="C8" s="39">
        <v>2013</v>
      </c>
      <c r="D8" s="38">
        <v>2014</v>
      </c>
      <c r="E8" s="39">
        <v>2013</v>
      </c>
      <c r="F8" s="38">
        <v>2014</v>
      </c>
      <c r="G8" s="39">
        <v>2013</v>
      </c>
      <c r="H8" s="38">
        <v>2014</v>
      </c>
      <c r="I8" s="39">
        <v>2013</v>
      </c>
    </row>
    <row r="9" spans="1:9" x14ac:dyDescent="0.3">
      <c r="A9" s="28" t="s">
        <v>164</v>
      </c>
      <c r="B9" s="56">
        <f>SUM('[1]Caricom Imports by COO 14'!B3:C3)/1000</f>
        <v>4.01</v>
      </c>
      <c r="C9" s="55">
        <f>SUM('[2]Caricom Imports by COO 13'!B3:C3)/1000</f>
        <v>0</v>
      </c>
      <c r="D9" s="64">
        <f>SUM('[1]CARICOM exports by COO 13'!B3:C3)/1000</f>
        <v>34.565440000000002</v>
      </c>
      <c r="E9" s="55">
        <f>SUM('[2]CARICOM exports by COO 13'!B3:C3)/1000</f>
        <v>0</v>
      </c>
      <c r="F9" s="57">
        <f>SUM('[1]CARICOM re-exports by COO 14'!B3:C3)/1000</f>
        <v>0</v>
      </c>
      <c r="G9" s="55">
        <f>SUM('[2]CARICOM re-exports by COO 13'!B3:C3)/1000</f>
        <v>0</v>
      </c>
      <c r="H9" s="56">
        <f>F9+D9</f>
        <v>34.565440000000002</v>
      </c>
      <c r="I9" s="55">
        <f>G9+E9</f>
        <v>0</v>
      </c>
    </row>
    <row r="10" spans="1:9" x14ac:dyDescent="0.3">
      <c r="A10" s="28" t="s">
        <v>30</v>
      </c>
      <c r="B10" s="56">
        <f>SUM('[1]Caricom Imports by COO 14'!B4:C4)/1000</f>
        <v>788.35709000000008</v>
      </c>
      <c r="C10" s="55">
        <f>SUM('[2]Caricom Imports by COO 13'!B4:C4)/1000</f>
        <v>309.57763</v>
      </c>
      <c r="D10" s="64">
        <f>SUM('[1]CARICOM exports by COO 13'!B4:C4)/1000</f>
        <v>235.88225</v>
      </c>
      <c r="E10" s="55">
        <f>SUM('[2]CARICOM exports by COO 13'!B4:C4)/1000</f>
        <v>513.87527</v>
      </c>
      <c r="F10" s="57">
        <f>SUM('[1]CARICOM re-exports by COO 14'!B4:C4)/1000</f>
        <v>0.73941000000000001</v>
      </c>
      <c r="G10" s="55">
        <f>SUM('[2]CARICOM re-exports by COO 13'!B4:C4)/1000</f>
        <v>0</v>
      </c>
      <c r="H10" s="56">
        <f t="shared" ref="H10:H20" si="0">F10+D10</f>
        <v>236.62165999999999</v>
      </c>
      <c r="I10" s="55">
        <f t="shared" ref="I10:I20" si="1">G10+E10</f>
        <v>513.87527</v>
      </c>
    </row>
    <row r="11" spans="1:9" x14ac:dyDescent="0.3">
      <c r="A11" s="28" t="s">
        <v>31</v>
      </c>
      <c r="B11" s="56">
        <f>SUM('[1]Caricom Imports by COO 14'!B5:C5)/1000</f>
        <v>251.05563000000001</v>
      </c>
      <c r="C11" s="55">
        <f>SUM('[2]Caricom Imports by COO 13'!B5:C5)/1000</f>
        <v>169.71410999999998</v>
      </c>
      <c r="D11" s="64">
        <f>SUM('[1]CARICOM exports by COO 13'!B5:C5)/1000</f>
        <v>0</v>
      </c>
      <c r="E11" s="55">
        <f>SUM('[2]CARICOM exports by COO 13'!B5:C5)/1000</f>
        <v>0</v>
      </c>
      <c r="F11" s="57">
        <f>SUM('[1]CARICOM re-exports by COO 14'!B5:C5)/1000</f>
        <v>15.84</v>
      </c>
      <c r="G11" s="55">
        <f>SUM('[2]CARICOM re-exports by COO 13'!B5:C5)/1000</f>
        <v>0</v>
      </c>
      <c r="H11" s="56">
        <f t="shared" si="0"/>
        <v>15.84</v>
      </c>
      <c r="I11" s="55">
        <f t="shared" si="1"/>
        <v>0</v>
      </c>
    </row>
    <row r="12" spans="1:9" x14ac:dyDescent="0.3">
      <c r="A12" s="28" t="s">
        <v>32</v>
      </c>
      <c r="B12" s="56">
        <f>SUM('[1]Caricom Imports by COO 14'!B6:C6)/1000</f>
        <v>132.27134000000001</v>
      </c>
      <c r="C12" s="55">
        <f>SUM('[2]Caricom Imports by COO 13'!B6:C6)/1000</f>
        <v>0.155</v>
      </c>
      <c r="D12" s="64">
        <f>SUM('[1]CARICOM exports by COO 13'!B6:C6)/1000</f>
        <v>0</v>
      </c>
      <c r="E12" s="55">
        <f>SUM('[2]CARICOM exports by COO 13'!B6:C6)/1000</f>
        <v>0</v>
      </c>
      <c r="F12" s="57">
        <f>SUM('[1]CARICOM re-exports by COO 14'!B6:C6)/1000</f>
        <v>6.0525000000000002</v>
      </c>
      <c r="G12" s="55">
        <f>SUM('[2]CARICOM re-exports by COO 13'!B6:C6)/1000</f>
        <v>0</v>
      </c>
      <c r="H12" s="56">
        <f t="shared" si="0"/>
        <v>6.0525000000000002</v>
      </c>
      <c r="I12" s="55">
        <f t="shared" si="1"/>
        <v>0</v>
      </c>
    </row>
    <row r="13" spans="1:9" x14ac:dyDescent="0.3">
      <c r="A13" s="28" t="s">
        <v>33</v>
      </c>
      <c r="B13" s="56">
        <f>SUM('[1]Caricom Imports by COO 14'!B7:C7)/1000</f>
        <v>498.31162999999998</v>
      </c>
      <c r="C13" s="55">
        <f>SUM('[2]Caricom Imports by COO 13'!B7:C7)/1000</f>
        <v>153.06921</v>
      </c>
      <c r="D13" s="64">
        <f>SUM('[1]CARICOM exports by COO 13'!B7:C7)/1000</f>
        <v>1649.3367800000001</v>
      </c>
      <c r="E13" s="55">
        <f>SUM('[2]CARICOM exports by COO 13'!B7:C7)/1000</f>
        <v>2129.1812199999999</v>
      </c>
      <c r="F13" s="57">
        <f>SUM('[1]CARICOM re-exports by COO 14'!B7:C7)/1000</f>
        <v>0</v>
      </c>
      <c r="G13" s="55">
        <f>SUM('[2]CARICOM re-exports by COO 13'!B7:C7)/1000</f>
        <v>0</v>
      </c>
      <c r="H13" s="56">
        <f t="shared" si="0"/>
        <v>1649.3367800000001</v>
      </c>
      <c r="I13" s="55">
        <f t="shared" si="1"/>
        <v>2129.1812199999999</v>
      </c>
    </row>
    <row r="14" spans="1:9" x14ac:dyDescent="0.3">
      <c r="A14" s="28" t="s">
        <v>165</v>
      </c>
      <c r="B14" s="56">
        <f>SUM('[1]Caricom Imports by COO 14'!B8:C8)/1000</f>
        <v>0</v>
      </c>
      <c r="C14" s="55">
        <f>SUM('[2]Caricom Imports by COO 13'!B8:C8)/1000</f>
        <v>2.5180000000000001E-2</v>
      </c>
      <c r="D14" s="64">
        <f>SUM('[1]CARICOM exports by COO 13'!B8:C8)/1000</f>
        <v>0</v>
      </c>
      <c r="E14" s="55">
        <f>SUM('[2]CARICOM exports by COO 13'!B8:C8)/1000</f>
        <v>0</v>
      </c>
      <c r="F14" s="57">
        <f>SUM('[1]CARICOM re-exports by COO 14'!B8:C8)/1000</f>
        <v>0</v>
      </c>
      <c r="G14" s="55">
        <f>SUM('[2]CARICOM re-exports by COO 13'!B8:C8)/1000</f>
        <v>0</v>
      </c>
      <c r="H14" s="56">
        <f t="shared" si="0"/>
        <v>0</v>
      </c>
      <c r="I14" s="55">
        <f t="shared" si="1"/>
        <v>0</v>
      </c>
    </row>
    <row r="15" spans="1:9" x14ac:dyDescent="0.3">
      <c r="A15" s="28" t="s">
        <v>34</v>
      </c>
      <c r="B15" s="56">
        <f>SUM('[1]Caricom Imports by COO 14'!B9:C9)/1000</f>
        <v>2658.18867</v>
      </c>
      <c r="C15" s="55">
        <f>SUM('[2]Caricom Imports by COO 13'!B9:C9)/1000</f>
        <v>2680.9579399999998</v>
      </c>
      <c r="D15" s="64">
        <f>SUM('[1]CARICOM exports by COO 13'!B9:C9)/1000</f>
        <v>3572.4737939999995</v>
      </c>
      <c r="E15" s="55">
        <f>SUM('[2]CARICOM exports by COO 13'!B9:C9)/1000</f>
        <v>3344.00252</v>
      </c>
      <c r="F15" s="57">
        <f>SUM('[1]CARICOM re-exports by COO 14'!B9:C9)/1000</f>
        <v>645.75279</v>
      </c>
      <c r="G15" s="55">
        <f>SUM('[2]CARICOM re-exports by COO 13'!B9:C9)/1000</f>
        <v>878.91468000000009</v>
      </c>
      <c r="H15" s="56">
        <f t="shared" si="0"/>
        <v>4218.226584</v>
      </c>
      <c r="I15" s="55">
        <f t="shared" si="1"/>
        <v>4222.9171999999999</v>
      </c>
    </row>
    <row r="16" spans="1:9" x14ac:dyDescent="0.3">
      <c r="A16" s="28" t="s">
        <v>166</v>
      </c>
      <c r="B16" s="56">
        <f>SUM('[1]Caricom Imports by COO 14'!B10:C10)/1000</f>
        <v>194.8905</v>
      </c>
      <c r="C16" s="55">
        <f>SUM('[2]Caricom Imports by COO 13'!B10:C10)/1000</f>
        <v>0</v>
      </c>
      <c r="D16" s="64">
        <f>SUM('[1]CARICOM exports by COO 13'!B10:C10)/1000</f>
        <v>0</v>
      </c>
      <c r="E16" s="55">
        <f>SUM('[2]CARICOM exports by COO 13'!B10:C10)/1000</f>
        <v>0</v>
      </c>
      <c r="F16" s="57">
        <f>SUM('[1]CARICOM re-exports by COO 14'!B10:C10)/1000</f>
        <v>0.20175000000000001</v>
      </c>
      <c r="G16" s="55">
        <f>SUM('[2]CARICOM re-exports by COO 13'!B10:C10)/1000</f>
        <v>0</v>
      </c>
      <c r="H16" s="56">
        <f t="shared" si="0"/>
        <v>0.20175000000000001</v>
      </c>
      <c r="I16" s="55">
        <f t="shared" si="1"/>
        <v>0</v>
      </c>
    </row>
    <row r="17" spans="1:9" x14ac:dyDescent="0.3">
      <c r="A17" s="28" t="s">
        <v>167</v>
      </c>
      <c r="B17" s="56">
        <f>SUM('[1]Caricom Imports by COO 14'!B11:C11)/1000</f>
        <v>395.66922</v>
      </c>
      <c r="C17" s="55">
        <f>SUM('[2]Caricom Imports by COO 13'!B11:C11)/1000</f>
        <v>653.43346999999994</v>
      </c>
      <c r="D17" s="64">
        <f>SUM('[1]CARICOM exports by COO 13'!B11:C11)/1000</f>
        <v>2.74255</v>
      </c>
      <c r="E17" s="55">
        <f>SUM('[2]CARICOM exports by COO 13'!B11:C11)/1000</f>
        <v>0</v>
      </c>
      <c r="F17" s="57">
        <f>SUM('[1]CARICOM re-exports by COO 14'!B11:C11)/1000</f>
        <v>0</v>
      </c>
      <c r="G17" s="55">
        <f>SUM('[2]CARICOM re-exports by COO 13'!B11:C11)/1000</f>
        <v>5.73292</v>
      </c>
      <c r="H17" s="56">
        <f t="shared" si="0"/>
        <v>2.74255</v>
      </c>
      <c r="I17" s="55">
        <f t="shared" si="1"/>
        <v>5.73292</v>
      </c>
    </row>
    <row r="18" spans="1:9" x14ac:dyDescent="0.3">
      <c r="A18" s="28" t="s">
        <v>174</v>
      </c>
      <c r="B18" s="56">
        <f>SUM('[1]Caricom Imports by COO 14'!B12:C12)/1000</f>
        <v>0</v>
      </c>
      <c r="C18" s="55">
        <f>SUM('[2]Caricom Imports by COO 13'!B12:C12)/1000</f>
        <v>0</v>
      </c>
      <c r="D18" s="64">
        <f>SUM('[1]CARICOM exports by COO 13'!B12:C12)/1000</f>
        <v>0</v>
      </c>
      <c r="E18" s="55">
        <f>SUM('[2]CARICOM exports by COO 13'!B12:C12)/1000</f>
        <v>0</v>
      </c>
      <c r="F18" s="57">
        <f>SUM('[1]CARICOM re-exports by COO 14'!B12:C12)/1000</f>
        <v>0</v>
      </c>
      <c r="G18" s="55">
        <f>SUM('[2]CARICOM re-exports by COO 13'!B12:C12)/1000</f>
        <v>0</v>
      </c>
      <c r="H18" s="56"/>
      <c r="I18" s="55"/>
    </row>
    <row r="19" spans="1:9" x14ac:dyDescent="0.3">
      <c r="A19" s="28" t="s">
        <v>168</v>
      </c>
      <c r="B19" s="56">
        <f>SUM('[1]Caricom Imports by COO 14'!B13:C13)/1000</f>
        <v>14.68961</v>
      </c>
      <c r="C19" s="55">
        <f>SUM('[2]Caricom Imports by COO 13'!B13:C13)/1000</f>
        <v>0</v>
      </c>
      <c r="D19" s="64">
        <f>SUM('[1]CARICOM exports by COO 13'!B13:C13)/1000</f>
        <v>427.10861</v>
      </c>
      <c r="E19" s="55">
        <f>SUM('[2]CARICOM exports by COO 13'!B13:C13)/1000</f>
        <v>180.77227999999999</v>
      </c>
      <c r="F19" s="57">
        <f>SUM('[1]CARICOM re-exports by COO 14'!B13:C13)/1000</f>
        <v>0</v>
      </c>
      <c r="G19" s="55">
        <f>SUM('[2]CARICOM re-exports by COO 13'!B13:C13)/1000</f>
        <v>0</v>
      </c>
      <c r="H19" s="56">
        <f t="shared" si="0"/>
        <v>427.10861</v>
      </c>
      <c r="I19" s="55">
        <f t="shared" si="1"/>
        <v>180.77227999999999</v>
      </c>
    </row>
    <row r="20" spans="1:9" x14ac:dyDescent="0.3">
      <c r="A20" s="28" t="s">
        <v>38</v>
      </c>
      <c r="B20" s="56">
        <f>SUM('[1]Caricom Imports by COO 14'!B14:C14)/1000</f>
        <v>2730.4105099999997</v>
      </c>
      <c r="C20" s="55">
        <f>SUM('[2]Caricom Imports by COO 13'!B14:C14)/1000</f>
        <v>3792.5198799999998</v>
      </c>
      <c r="D20" s="64">
        <f>SUM('[1]CARICOM exports by COO 13'!B14:C14)/1000</f>
        <v>1654.185782</v>
      </c>
      <c r="E20" s="55">
        <f>SUM('[2]CARICOM exports by COO 13'!B14:C14)/1000</f>
        <v>6680.0689000000002</v>
      </c>
      <c r="F20" s="57">
        <f>SUM('[1]CARICOM re-exports by COO 14'!B14:C14)/1000</f>
        <v>0</v>
      </c>
      <c r="G20" s="55">
        <f>SUM('[2]CARICOM re-exports by COO 13'!B14:C14)/1000</f>
        <v>20.981999999999999</v>
      </c>
      <c r="H20" s="56">
        <f t="shared" si="0"/>
        <v>1654.185782</v>
      </c>
      <c r="I20" s="55">
        <f t="shared" si="1"/>
        <v>6701.0509000000002</v>
      </c>
    </row>
    <row r="21" spans="1:9" ht="15" hidden="1" thickBot="1" x14ac:dyDescent="0.35">
      <c r="A21" s="80" t="s">
        <v>175</v>
      </c>
      <c r="B21" s="56">
        <f>SUM('[1]Caricom Imports by COO 14'!B15:C15)/1000</f>
        <v>0</v>
      </c>
      <c r="C21" s="55">
        <f>SUM('[2]Caricom Imports by COO 13'!B15:C15)/1000</f>
        <v>0</v>
      </c>
      <c r="D21" s="64">
        <f>SUM('[1]CARICOM exports by COO 13'!B15:C15)/1000</f>
        <v>0</v>
      </c>
      <c r="E21" s="55">
        <f>SUM('[2]CARICOM exports by COO 13'!B15:C15)/1000</f>
        <v>0</v>
      </c>
      <c r="F21" s="57">
        <f>SUM('[1]CARICOM re-exports by COO 14'!B15:C15)/1000</f>
        <v>0</v>
      </c>
      <c r="G21" s="55">
        <f>SUM('[2]CARICOM re-exports by COO 13'!B15:C15)/1000</f>
        <v>0</v>
      </c>
      <c r="H21" s="56"/>
      <c r="I21" s="55"/>
    </row>
    <row r="22" spans="1:9" ht="15" thickBot="1" x14ac:dyDescent="0.35">
      <c r="A22" s="11" t="s">
        <v>18</v>
      </c>
      <c r="B22" s="73">
        <f t="shared" ref="B22:I22" si="2">SUM(B9:B20)</f>
        <v>7667.8541999999998</v>
      </c>
      <c r="C22" s="74">
        <f t="shared" si="2"/>
        <v>7759.4524199999996</v>
      </c>
      <c r="D22" s="73">
        <f t="shared" si="2"/>
        <v>7576.2952060000007</v>
      </c>
      <c r="E22" s="74">
        <f t="shared" si="2"/>
        <v>12847.90019</v>
      </c>
      <c r="F22" s="75">
        <f t="shared" si="2"/>
        <v>668.5864499999999</v>
      </c>
      <c r="G22" s="74">
        <f t="shared" si="2"/>
        <v>905.6296000000001</v>
      </c>
      <c r="H22" s="75">
        <f t="shared" si="2"/>
        <v>8244.8816560000014</v>
      </c>
      <c r="I22" s="74">
        <f t="shared" si="2"/>
        <v>13753.529790000001</v>
      </c>
    </row>
    <row r="23" spans="1:9" ht="15" thickTop="1" x14ac:dyDescent="0.3">
      <c r="A23" s="1" t="s">
        <v>85</v>
      </c>
      <c r="B23" s="16"/>
      <c r="C23" s="16"/>
      <c r="D23" s="16"/>
      <c r="E23" s="16"/>
      <c r="F23" s="16"/>
      <c r="G23" s="16"/>
    </row>
    <row r="24" spans="1:9" x14ac:dyDescent="0.3">
      <c r="A24" s="1" t="s">
        <v>169</v>
      </c>
      <c r="B24" s="16"/>
      <c r="C24" s="16"/>
      <c r="D24" s="16"/>
      <c r="E24" s="16"/>
      <c r="F24" s="16"/>
      <c r="G24" s="16"/>
      <c r="H24" s="16"/>
      <c r="I24" s="16"/>
    </row>
    <row r="25" spans="1:9" x14ac:dyDescent="0.3">
      <c r="B25" s="69"/>
      <c r="C25" s="69"/>
      <c r="D25" s="69"/>
      <c r="E25" s="69"/>
      <c r="F25" s="69"/>
      <c r="G25" s="69"/>
      <c r="H25" s="69"/>
      <c r="I25" s="69"/>
    </row>
    <row r="26" spans="1:9" x14ac:dyDescent="0.3">
      <c r="B26" s="72"/>
      <c r="C26" s="72"/>
      <c r="D26" s="72"/>
      <c r="E26" s="72"/>
      <c r="F26" s="72"/>
      <c r="G26" s="72"/>
      <c r="H26" s="72"/>
      <c r="I26" s="72"/>
    </row>
    <row r="27" spans="1:9" x14ac:dyDescent="0.3">
      <c r="B27" s="4"/>
      <c r="C27" s="4"/>
      <c r="D27" s="4"/>
      <c r="E27" s="4"/>
      <c r="F27" s="4"/>
      <c r="G27" s="4"/>
      <c r="H27" s="4"/>
      <c r="I27" s="4"/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8"/>
  <sheetViews>
    <sheetView workbookViewId="0">
      <selection activeCell="G25" sqref="G25"/>
    </sheetView>
  </sheetViews>
  <sheetFormatPr defaultRowHeight="14.4" x14ac:dyDescent="0.3"/>
  <cols>
    <col min="1" max="1" width="26.109375" customWidth="1"/>
    <col min="2" max="3" width="15.33203125" bestFit="1" customWidth="1"/>
    <col min="4" max="9" width="12.5546875" bestFit="1" customWidth="1"/>
    <col min="10" max="11" width="12.88671875" bestFit="1" customWidth="1"/>
  </cols>
  <sheetData>
    <row r="1" spans="1:11" x14ac:dyDescent="0.3">
      <c r="A1" s="214" t="s">
        <v>159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x14ac:dyDescent="0.3">
      <c r="A2" s="214" t="s">
        <v>127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3">
      <c r="A3" s="214" t="s">
        <v>198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x14ac:dyDescent="0.3">
      <c r="A4" s="10"/>
      <c r="B4" s="10"/>
      <c r="C4" s="10"/>
      <c r="D4" s="10"/>
      <c r="E4" s="10"/>
      <c r="F4" s="10"/>
      <c r="G4" s="10"/>
      <c r="H4" s="10"/>
      <c r="K4" s="18" t="s">
        <v>173</v>
      </c>
    </row>
    <row r="5" spans="1:11" x14ac:dyDescent="0.3">
      <c r="A5" s="229" t="s">
        <v>14</v>
      </c>
      <c r="B5" s="216" t="s">
        <v>62</v>
      </c>
      <c r="C5" s="217"/>
      <c r="D5" s="215" t="s">
        <v>61</v>
      </c>
      <c r="E5" s="215"/>
      <c r="F5" s="215"/>
      <c r="G5" s="215"/>
      <c r="H5" s="215"/>
      <c r="I5" s="215"/>
      <c r="J5" s="216" t="s">
        <v>63</v>
      </c>
      <c r="K5" s="217"/>
    </row>
    <row r="6" spans="1:11" x14ac:dyDescent="0.3">
      <c r="A6" s="230"/>
      <c r="B6" s="224"/>
      <c r="C6" s="233"/>
      <c r="D6" s="215" t="s">
        <v>16</v>
      </c>
      <c r="E6" s="215"/>
      <c r="F6" s="215" t="s">
        <v>17</v>
      </c>
      <c r="G6" s="215"/>
      <c r="H6" s="226" t="s">
        <v>18</v>
      </c>
      <c r="I6" s="221"/>
      <c r="J6" s="224"/>
      <c r="K6" s="225"/>
    </row>
    <row r="7" spans="1:11" x14ac:dyDescent="0.3">
      <c r="A7" s="33"/>
      <c r="B7" s="13" t="s">
        <v>197</v>
      </c>
      <c r="C7" s="35" t="s">
        <v>197</v>
      </c>
      <c r="D7" s="13" t="s">
        <v>197</v>
      </c>
      <c r="E7" s="35" t="s">
        <v>197</v>
      </c>
      <c r="F7" s="13" t="s">
        <v>197</v>
      </c>
      <c r="G7" s="35" t="s">
        <v>197</v>
      </c>
      <c r="H7" s="13" t="s">
        <v>197</v>
      </c>
      <c r="I7" s="35" t="s">
        <v>197</v>
      </c>
      <c r="J7" s="13" t="s">
        <v>197</v>
      </c>
      <c r="K7" s="35" t="s">
        <v>197</v>
      </c>
    </row>
    <row r="8" spans="1:11" x14ac:dyDescent="0.3">
      <c r="A8" s="36"/>
      <c r="B8" s="37">
        <v>2024</v>
      </c>
      <c r="C8" s="38">
        <v>2023</v>
      </c>
      <c r="D8" s="37">
        <v>2024</v>
      </c>
      <c r="E8" s="38">
        <v>2023</v>
      </c>
      <c r="F8" s="37">
        <v>2024</v>
      </c>
      <c r="G8" s="38">
        <v>2023</v>
      </c>
      <c r="H8" s="37">
        <v>2024</v>
      </c>
      <c r="I8" s="38">
        <v>2023</v>
      </c>
      <c r="J8" s="37">
        <v>2024</v>
      </c>
      <c r="K8" s="38">
        <v>2023</v>
      </c>
    </row>
    <row r="9" spans="1:11" x14ac:dyDescent="0.3">
      <c r="A9" s="40" t="s">
        <v>0</v>
      </c>
      <c r="B9" s="56">
        <v>74188.574489999999</v>
      </c>
      <c r="C9" s="57">
        <v>76057.23242</v>
      </c>
      <c r="D9" s="56">
        <v>59174.949223999996</v>
      </c>
      <c r="E9" s="55">
        <v>70300.502208000005</v>
      </c>
      <c r="F9" s="72">
        <v>41.453520000000005</v>
      </c>
      <c r="G9" s="55">
        <v>125.52789</v>
      </c>
      <c r="H9" s="72">
        <v>59216.402743999999</v>
      </c>
      <c r="I9" s="59">
        <v>70426.030098000003</v>
      </c>
      <c r="J9" s="58">
        <v>-14972.171746</v>
      </c>
      <c r="K9" s="59">
        <v>-5631.2023219999974</v>
      </c>
    </row>
    <row r="10" spans="1:11" x14ac:dyDescent="0.3">
      <c r="A10" s="40" t="s">
        <v>1</v>
      </c>
      <c r="B10" s="56">
        <v>12799.34575</v>
      </c>
      <c r="C10" s="57">
        <v>11088.619949999998</v>
      </c>
      <c r="D10" s="56">
        <v>2539.8000000000002</v>
      </c>
      <c r="E10" s="55">
        <v>1955.1868899999999</v>
      </c>
      <c r="F10" s="72">
        <v>12.405419999999999</v>
      </c>
      <c r="G10" s="55">
        <v>260.23005000000001</v>
      </c>
      <c r="H10" s="72">
        <v>2552.2054200000002</v>
      </c>
      <c r="I10" s="59">
        <v>2215.4169400000001</v>
      </c>
      <c r="J10" s="60">
        <v>-10247.14033</v>
      </c>
      <c r="K10" s="61">
        <v>-8873.2030099999974</v>
      </c>
    </row>
    <row r="11" spans="1:11" x14ac:dyDescent="0.3">
      <c r="A11" s="40" t="s">
        <v>2</v>
      </c>
      <c r="B11" s="56">
        <v>13527.931</v>
      </c>
      <c r="C11" s="57">
        <v>11239.348969999999</v>
      </c>
      <c r="D11" s="56">
        <v>849.36947999999995</v>
      </c>
      <c r="E11" s="55">
        <v>1006.2900900000001</v>
      </c>
      <c r="F11" s="72">
        <v>276.322</v>
      </c>
      <c r="G11" s="55">
        <v>90.962000000000003</v>
      </c>
      <c r="H11" s="72">
        <v>1125.69148</v>
      </c>
      <c r="I11" s="59">
        <v>1097.2520900000002</v>
      </c>
      <c r="J11" s="60">
        <v>-12402.239520000001</v>
      </c>
      <c r="K11" s="61">
        <v>-10142.096879999999</v>
      </c>
    </row>
    <row r="12" spans="1:11" x14ac:dyDescent="0.3">
      <c r="A12" s="40" t="s">
        <v>3</v>
      </c>
      <c r="B12" s="56">
        <v>106163.215109</v>
      </c>
      <c r="C12" s="57">
        <v>98170.250972000009</v>
      </c>
      <c r="D12" s="56">
        <v>10.11</v>
      </c>
      <c r="E12" s="55">
        <v>292.15851000000004</v>
      </c>
      <c r="F12" s="72">
        <v>14411.904050000001</v>
      </c>
      <c r="G12" s="55">
        <v>13789.79844</v>
      </c>
      <c r="H12" s="72">
        <v>14422.014050000002</v>
      </c>
      <c r="I12" s="59">
        <v>14081.95695</v>
      </c>
      <c r="J12" s="60">
        <v>-91741.201058999999</v>
      </c>
      <c r="K12" s="61">
        <v>-84088.294022000016</v>
      </c>
    </row>
    <row r="13" spans="1:11" x14ac:dyDescent="0.3">
      <c r="A13" s="40" t="s">
        <v>4</v>
      </c>
      <c r="B13" s="56">
        <v>8841.0317599999998</v>
      </c>
      <c r="C13" s="57">
        <v>7933.61</v>
      </c>
      <c r="D13" s="56">
        <v>2550.97903</v>
      </c>
      <c r="E13" s="55">
        <v>1382.943</v>
      </c>
      <c r="F13" s="72">
        <v>0</v>
      </c>
      <c r="G13" s="55">
        <v>0</v>
      </c>
      <c r="H13" s="72">
        <v>2550.97903</v>
      </c>
      <c r="I13" s="59">
        <v>1382.943</v>
      </c>
      <c r="J13" s="60">
        <v>-6290.0527299999994</v>
      </c>
      <c r="K13" s="61">
        <v>-6550.6669999999995</v>
      </c>
    </row>
    <row r="14" spans="1:11" x14ac:dyDescent="0.3">
      <c r="A14" s="40" t="s">
        <v>5</v>
      </c>
      <c r="B14" s="56">
        <v>61649.089989999993</v>
      </c>
      <c r="C14" s="57">
        <v>65972.713049999991</v>
      </c>
      <c r="D14" s="56">
        <v>175.01541</v>
      </c>
      <c r="E14" s="55">
        <v>852.53584000000012</v>
      </c>
      <c r="F14" s="72">
        <v>235.76947000000001</v>
      </c>
      <c r="G14" s="55">
        <v>653.46978000000001</v>
      </c>
      <c r="H14" s="72">
        <v>410.78488000000004</v>
      </c>
      <c r="I14" s="59">
        <v>1506.0056200000001</v>
      </c>
      <c r="J14" s="60">
        <v>-61238.305109999994</v>
      </c>
      <c r="K14" s="61">
        <v>-64466.707429999988</v>
      </c>
    </row>
    <row r="15" spans="1:11" x14ac:dyDescent="0.3">
      <c r="A15" s="40" t="s">
        <v>6</v>
      </c>
      <c r="B15" s="56">
        <v>93761.099780000004</v>
      </c>
      <c r="C15" s="57">
        <v>92553.273390000002</v>
      </c>
      <c r="D15" s="56">
        <v>1709.06998</v>
      </c>
      <c r="E15" s="55">
        <v>2083.4722299999999</v>
      </c>
      <c r="F15" s="72">
        <v>581.26263000000006</v>
      </c>
      <c r="G15" s="55">
        <v>508.64301</v>
      </c>
      <c r="H15" s="72">
        <v>2290.3326099999999</v>
      </c>
      <c r="I15" s="59">
        <v>2592.1152400000001</v>
      </c>
      <c r="J15" s="60">
        <v>-91470.767170000006</v>
      </c>
      <c r="K15" s="61">
        <v>-89961.158150000003</v>
      </c>
    </row>
    <row r="16" spans="1:11" x14ac:dyDescent="0.3">
      <c r="A16" s="40" t="s">
        <v>7</v>
      </c>
      <c r="B16" s="56">
        <v>212334.67189000003</v>
      </c>
      <c r="C16" s="57">
        <v>135917.02600000001</v>
      </c>
      <c r="D16" s="56">
        <v>0</v>
      </c>
      <c r="E16" s="55">
        <v>0</v>
      </c>
      <c r="F16" s="72">
        <v>1802.3611899999999</v>
      </c>
      <c r="G16" s="55">
        <v>1339.70209</v>
      </c>
      <c r="H16" s="72">
        <v>1802.3611899999999</v>
      </c>
      <c r="I16" s="59">
        <v>1339.70209</v>
      </c>
      <c r="J16" s="60">
        <v>-210532.31070000003</v>
      </c>
      <c r="K16" s="61">
        <v>-134577.32391000001</v>
      </c>
    </row>
    <row r="17" spans="1:11" x14ac:dyDescent="0.3">
      <c r="A17" s="40" t="s">
        <v>8</v>
      </c>
      <c r="B17" s="56">
        <v>52067.525710000002</v>
      </c>
      <c r="C17" s="57">
        <v>49213.179210000002</v>
      </c>
      <c r="D17" s="56">
        <v>1556.5382</v>
      </c>
      <c r="E17" s="55">
        <v>138.56925000000001</v>
      </c>
      <c r="F17" s="72">
        <v>11703.101040000001</v>
      </c>
      <c r="G17" s="55">
        <v>1436.8063500000001</v>
      </c>
      <c r="H17" s="72">
        <v>13259.63924</v>
      </c>
      <c r="I17" s="59">
        <v>1575.3756000000001</v>
      </c>
      <c r="J17" s="60">
        <v>-38807.886469999998</v>
      </c>
      <c r="K17" s="61">
        <v>-47637.803610000003</v>
      </c>
    </row>
    <row r="18" spans="1:11" x14ac:dyDescent="0.3">
      <c r="A18" s="40" t="s">
        <v>9</v>
      </c>
      <c r="B18" s="56">
        <v>5.3380000000000004E-2</v>
      </c>
      <c r="C18" s="57">
        <v>0</v>
      </c>
      <c r="D18" s="56">
        <v>0</v>
      </c>
      <c r="E18" s="55">
        <v>0</v>
      </c>
      <c r="F18" s="72">
        <v>0.10260999999999999</v>
      </c>
      <c r="G18" s="55">
        <v>0</v>
      </c>
      <c r="H18" s="72">
        <v>0.10260999999999999</v>
      </c>
      <c r="I18" s="59">
        <v>0</v>
      </c>
      <c r="J18" s="60">
        <v>4.9229999999999989E-2</v>
      </c>
      <c r="K18" s="61">
        <v>0</v>
      </c>
    </row>
    <row r="19" spans="1:11" x14ac:dyDescent="0.3">
      <c r="A19" s="40" t="s">
        <v>11</v>
      </c>
      <c r="B19" s="56">
        <v>75961.202600000004</v>
      </c>
      <c r="C19" s="57">
        <v>88959.139169999995</v>
      </c>
      <c r="D19" s="56">
        <v>0</v>
      </c>
      <c r="E19" s="55">
        <v>0</v>
      </c>
      <c r="F19" s="72">
        <v>7103.4036500000002</v>
      </c>
      <c r="G19" s="55">
        <v>6542.0132000000003</v>
      </c>
      <c r="H19" s="72">
        <v>7103.4036500000002</v>
      </c>
      <c r="I19" s="59">
        <v>6542.0132000000003</v>
      </c>
      <c r="J19" s="97" t="s">
        <v>188</v>
      </c>
      <c r="K19" s="98" t="s">
        <v>188</v>
      </c>
    </row>
    <row r="20" spans="1:11" x14ac:dyDescent="0.3">
      <c r="A20" s="40" t="s">
        <v>10</v>
      </c>
      <c r="B20" s="56">
        <v>8701.0827800000006</v>
      </c>
      <c r="C20" s="57">
        <v>12402.987880000002</v>
      </c>
      <c r="D20" s="56">
        <v>0</v>
      </c>
      <c r="E20" s="55">
        <v>0</v>
      </c>
      <c r="F20" s="72">
        <v>0</v>
      </c>
      <c r="G20" s="55">
        <v>0</v>
      </c>
      <c r="H20" s="72">
        <v>0</v>
      </c>
      <c r="I20" s="59">
        <v>0</v>
      </c>
      <c r="J20" s="60">
        <v>-8701.0827800000006</v>
      </c>
      <c r="K20" s="61">
        <v>-12402.987880000002</v>
      </c>
    </row>
    <row r="21" spans="1:11" x14ac:dyDescent="0.3">
      <c r="A21" s="40" t="s">
        <v>12</v>
      </c>
      <c r="B21" s="56">
        <v>448.04570999999999</v>
      </c>
      <c r="C21" s="57">
        <v>721.40418999999997</v>
      </c>
      <c r="D21" s="56">
        <v>0</v>
      </c>
      <c r="E21" s="55">
        <v>0</v>
      </c>
      <c r="F21" s="72">
        <v>198.93794</v>
      </c>
      <c r="G21" s="55">
        <v>555.3809</v>
      </c>
      <c r="H21" s="72">
        <v>198.93794</v>
      </c>
      <c r="I21" s="59">
        <v>555.3809</v>
      </c>
      <c r="J21" s="204">
        <v>-249.10776999999999</v>
      </c>
      <c r="K21" s="205">
        <v>-166.02328999999997</v>
      </c>
    </row>
    <row r="22" spans="1:11" ht="15" thickBot="1" x14ac:dyDescent="0.35">
      <c r="A22" s="3" t="s">
        <v>13</v>
      </c>
      <c r="B22" s="206">
        <v>720442.86994900007</v>
      </c>
      <c r="C22" s="207">
        <v>650228.78520200006</v>
      </c>
      <c r="D22" s="75">
        <v>68565.831323999999</v>
      </c>
      <c r="E22" s="135">
        <v>78011.658017999987</v>
      </c>
      <c r="F22" s="73">
        <v>36367.023520000002</v>
      </c>
      <c r="G22" s="135">
        <v>25302.53371</v>
      </c>
      <c r="H22" s="73">
        <v>104932.85484400002</v>
      </c>
      <c r="I22" s="135">
        <v>103314.19172800001</v>
      </c>
      <c r="J22" s="68">
        <v>-546652.21615500015</v>
      </c>
      <c r="K22" s="68">
        <v>-464497.46750400006</v>
      </c>
    </row>
    <row r="23" spans="1:11" ht="15" thickTop="1" x14ac:dyDescent="0.3">
      <c r="A23" s="1" t="s">
        <v>85</v>
      </c>
    </row>
    <row r="24" spans="1:11" x14ac:dyDescent="0.3">
      <c r="A24" s="1" t="s">
        <v>86</v>
      </c>
      <c r="J24" s="41"/>
      <c r="K24" s="41"/>
    </row>
    <row r="25" spans="1:11" x14ac:dyDescent="0.3">
      <c r="A25" s="1" t="s">
        <v>87</v>
      </c>
      <c r="D25" s="16"/>
      <c r="E25" s="16"/>
      <c r="F25" s="16"/>
      <c r="H25" s="16"/>
      <c r="I25" s="16"/>
      <c r="J25" s="23"/>
    </row>
    <row r="26" spans="1:11" x14ac:dyDescent="0.3">
      <c r="D26" s="4"/>
      <c r="E26" s="4"/>
      <c r="F26" s="4"/>
      <c r="G26" s="4"/>
      <c r="H26" s="16"/>
      <c r="I26" s="16"/>
      <c r="J26" s="23"/>
      <c r="K26" s="23"/>
    </row>
    <row r="27" spans="1:11" x14ac:dyDescent="0.3">
      <c r="A27" s="144"/>
      <c r="B27" s="213"/>
      <c r="C27" s="213"/>
    </row>
    <row r="28" spans="1:11" x14ac:dyDescent="0.3">
      <c r="A28" s="144"/>
      <c r="B28" s="143"/>
    </row>
  </sheetData>
  <mergeCells count="10">
    <mergeCell ref="A1:K1"/>
    <mergeCell ref="A2:K2"/>
    <mergeCell ref="A3:K3"/>
    <mergeCell ref="A5:A6"/>
    <mergeCell ref="B5:C6"/>
    <mergeCell ref="D5:I5"/>
    <mergeCell ref="J5:K6"/>
    <mergeCell ref="D6:E6"/>
    <mergeCell ref="F6:G6"/>
    <mergeCell ref="H6:I6"/>
  </mergeCells>
  <pageMargins left="0.7" right="0.7" top="0.75" bottom="0.75" header="0.3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8"/>
  <sheetViews>
    <sheetView zoomScaleNormal="100" zoomScaleSheetLayoutView="110" workbookViewId="0">
      <selection activeCell="I29" sqref="I29"/>
    </sheetView>
  </sheetViews>
  <sheetFormatPr defaultRowHeight="14.4" x14ac:dyDescent="0.3"/>
  <cols>
    <col min="1" max="1" width="23.6640625" customWidth="1"/>
    <col min="2" max="3" width="15.33203125" bestFit="1" customWidth="1"/>
    <col min="4" max="9" width="12.88671875" customWidth="1"/>
  </cols>
  <sheetData>
    <row r="1" spans="1:9" x14ac:dyDescent="0.3">
      <c r="A1" s="214" t="s">
        <v>133</v>
      </c>
      <c r="B1" s="214"/>
      <c r="C1" s="214"/>
      <c r="D1" s="214"/>
      <c r="E1" s="214"/>
      <c r="F1" s="214"/>
      <c r="G1" s="214"/>
      <c r="H1" s="214"/>
      <c r="I1" s="214"/>
    </row>
    <row r="2" spans="1:9" x14ac:dyDescent="0.3">
      <c r="A2" s="214" t="s">
        <v>129</v>
      </c>
      <c r="B2" s="214"/>
      <c r="C2" s="214"/>
      <c r="D2" s="214"/>
      <c r="E2" s="214"/>
      <c r="F2" s="214"/>
      <c r="G2" s="214"/>
      <c r="H2" s="214"/>
      <c r="I2" s="214"/>
    </row>
    <row r="3" spans="1:9" x14ac:dyDescent="0.3">
      <c r="A3" s="214" t="s">
        <v>199</v>
      </c>
      <c r="B3" s="214"/>
      <c r="C3" s="214"/>
      <c r="D3" s="214"/>
      <c r="E3" s="214"/>
      <c r="F3" s="214"/>
      <c r="G3" s="214"/>
      <c r="H3" s="214"/>
      <c r="I3" s="214"/>
    </row>
    <row r="4" spans="1:9" x14ac:dyDescent="0.3">
      <c r="A4" s="13"/>
      <c r="B4" s="13"/>
      <c r="C4" s="13"/>
      <c r="D4" s="13"/>
      <c r="E4" s="13"/>
      <c r="F4" s="13"/>
      <c r="G4" s="13"/>
      <c r="H4" s="13"/>
      <c r="I4" s="18" t="s">
        <v>173</v>
      </c>
    </row>
    <row r="5" spans="1:9" x14ac:dyDescent="0.3">
      <c r="A5" s="215" t="s">
        <v>29</v>
      </c>
      <c r="B5" s="215" t="s">
        <v>62</v>
      </c>
      <c r="C5" s="215"/>
      <c r="D5" s="215" t="s">
        <v>61</v>
      </c>
      <c r="E5" s="215"/>
      <c r="F5" s="215"/>
      <c r="G5" s="215"/>
      <c r="H5" s="215"/>
      <c r="I5" s="215"/>
    </row>
    <row r="6" spans="1:9" x14ac:dyDescent="0.3">
      <c r="A6" s="215"/>
      <c r="B6" s="215"/>
      <c r="C6" s="215"/>
      <c r="D6" s="215" t="s">
        <v>16</v>
      </c>
      <c r="E6" s="215"/>
      <c r="F6" s="221" t="s">
        <v>17</v>
      </c>
      <c r="G6" s="215"/>
      <c r="H6" s="221" t="s">
        <v>18</v>
      </c>
      <c r="I6" s="215"/>
    </row>
    <row r="7" spans="1:9" x14ac:dyDescent="0.3">
      <c r="A7" s="42"/>
      <c r="B7" s="13" t="s">
        <v>197</v>
      </c>
      <c r="C7" s="35" t="s">
        <v>197</v>
      </c>
      <c r="D7" s="13" t="s">
        <v>197</v>
      </c>
      <c r="E7" s="35" t="s">
        <v>197</v>
      </c>
      <c r="F7" s="13" t="s">
        <v>197</v>
      </c>
      <c r="G7" s="35" t="s">
        <v>197</v>
      </c>
      <c r="H7" s="13" t="s">
        <v>197</v>
      </c>
      <c r="I7" s="35" t="s">
        <v>197</v>
      </c>
    </row>
    <row r="8" spans="1:9" x14ac:dyDescent="0.3">
      <c r="A8" s="43"/>
      <c r="B8" s="37">
        <v>2024</v>
      </c>
      <c r="C8" s="38">
        <v>2023</v>
      </c>
      <c r="D8" s="37">
        <v>2024</v>
      </c>
      <c r="E8" s="38">
        <v>2023</v>
      </c>
      <c r="F8" s="37">
        <v>2024</v>
      </c>
      <c r="G8" s="38">
        <v>2023</v>
      </c>
      <c r="H8" s="37">
        <v>2024</v>
      </c>
      <c r="I8" s="38">
        <v>2023</v>
      </c>
    </row>
    <row r="9" spans="1:9" x14ac:dyDescent="0.3">
      <c r="A9" s="46" t="s">
        <v>19</v>
      </c>
      <c r="B9" s="56">
        <v>351023.44344900001</v>
      </c>
      <c r="C9" s="55">
        <v>278923.89348300005</v>
      </c>
      <c r="D9" s="136">
        <v>13130.150934999998</v>
      </c>
      <c r="E9" s="55">
        <v>10614.603520999999</v>
      </c>
      <c r="F9" s="57">
        <v>26919.02764</v>
      </c>
      <c r="G9" s="57">
        <v>16751.289960000002</v>
      </c>
      <c r="H9" s="56">
        <v>40049.178574999998</v>
      </c>
      <c r="I9" s="55">
        <v>27365.893480999999</v>
      </c>
    </row>
    <row r="10" spans="1:9" x14ac:dyDescent="0.3">
      <c r="A10" s="46" t="s">
        <v>20</v>
      </c>
      <c r="B10" s="56">
        <v>57910.096899999997</v>
      </c>
      <c r="C10" s="55">
        <v>67887.841670000009</v>
      </c>
      <c r="D10" s="136">
        <v>2824.1465800000001</v>
      </c>
      <c r="E10" s="55">
        <v>2748.7425400000002</v>
      </c>
      <c r="F10" s="57">
        <v>455.92977000000002</v>
      </c>
      <c r="G10" s="57">
        <v>502.04910999999998</v>
      </c>
      <c r="H10" s="56">
        <v>3280.0763500000003</v>
      </c>
      <c r="I10" s="55">
        <v>3250.7916500000001</v>
      </c>
    </row>
    <row r="11" spans="1:9" x14ac:dyDescent="0.3">
      <c r="A11" s="46" t="s">
        <v>21</v>
      </c>
      <c r="B11" s="56">
        <v>6073.277</v>
      </c>
      <c r="C11" s="55">
        <v>5196.7661899999994</v>
      </c>
      <c r="D11" s="136">
        <v>15416.394274</v>
      </c>
      <c r="E11" s="55">
        <v>11849.625467</v>
      </c>
      <c r="F11" s="57">
        <v>536.90730999999994</v>
      </c>
      <c r="G11" s="57">
        <v>343.77284999999995</v>
      </c>
      <c r="H11" s="56">
        <v>15953.301584000001</v>
      </c>
      <c r="I11" s="55">
        <v>12193.398316999999</v>
      </c>
    </row>
    <row r="12" spans="1:9" x14ac:dyDescent="0.3">
      <c r="A12" s="46" t="s">
        <v>22</v>
      </c>
      <c r="B12" s="56">
        <v>22536.691300000002</v>
      </c>
      <c r="C12" s="55">
        <v>20246.869170000002</v>
      </c>
      <c r="D12" s="136">
        <v>11095.324015</v>
      </c>
      <c r="E12" s="55">
        <v>10612.802102</v>
      </c>
      <c r="F12" s="57">
        <v>181.88824</v>
      </c>
      <c r="G12" s="57">
        <v>27.594630000000002</v>
      </c>
      <c r="H12" s="56">
        <v>11277.212255</v>
      </c>
      <c r="I12" s="55">
        <v>10640.396731999999</v>
      </c>
    </row>
    <row r="13" spans="1:9" x14ac:dyDescent="0.3">
      <c r="A13" s="46" t="s">
        <v>24</v>
      </c>
      <c r="B13" s="56">
        <v>8833.12853</v>
      </c>
      <c r="C13" s="55">
        <v>6369.0937400000003</v>
      </c>
      <c r="D13" s="136">
        <v>0</v>
      </c>
      <c r="E13" s="55">
        <v>27.236249999999998</v>
      </c>
      <c r="F13" s="57">
        <v>30.262499999999999</v>
      </c>
      <c r="G13" s="57">
        <v>39.488379999999999</v>
      </c>
      <c r="H13" s="56">
        <v>30.262499999999999</v>
      </c>
      <c r="I13" s="55">
        <v>66.724629999999991</v>
      </c>
    </row>
    <row r="14" spans="1:9" x14ac:dyDescent="0.3">
      <c r="A14" s="46" t="s">
        <v>25</v>
      </c>
      <c r="B14" s="56">
        <v>6607.5452400000004</v>
      </c>
      <c r="C14" s="55">
        <v>7231.8901599999999</v>
      </c>
      <c r="D14" s="136">
        <v>425.20022999999998</v>
      </c>
      <c r="E14" s="55">
        <v>294.16764000000001</v>
      </c>
      <c r="F14" s="57">
        <v>0</v>
      </c>
      <c r="G14" s="57">
        <v>0</v>
      </c>
      <c r="H14" s="56">
        <v>425.20022999999998</v>
      </c>
      <c r="I14" s="55">
        <v>294.16764000000001</v>
      </c>
    </row>
    <row r="15" spans="1:9" x14ac:dyDescent="0.3">
      <c r="A15" s="46" t="s">
        <v>23</v>
      </c>
      <c r="B15" s="56">
        <v>67645.836750000002</v>
      </c>
      <c r="C15" s="55">
        <v>61794.982029999999</v>
      </c>
      <c r="D15" s="136">
        <v>5394.5575699999999</v>
      </c>
      <c r="E15" s="55">
        <v>17332.246189999998</v>
      </c>
      <c r="F15" s="57">
        <v>7227.1940800000002</v>
      </c>
      <c r="G15" s="57">
        <v>6176.8539900000005</v>
      </c>
      <c r="H15" s="56">
        <v>12621.75165</v>
      </c>
      <c r="I15" s="55">
        <v>23509.100179999998</v>
      </c>
    </row>
    <row r="16" spans="1:9" x14ac:dyDescent="0.3">
      <c r="A16" s="46" t="s">
        <v>161</v>
      </c>
      <c r="B16" s="56">
        <v>15713.18174</v>
      </c>
      <c r="C16" s="55">
        <v>11594.355039999999</v>
      </c>
      <c r="D16" s="136">
        <v>16122.656629999999</v>
      </c>
      <c r="E16" s="55">
        <v>18310.972180000001</v>
      </c>
      <c r="F16" s="57">
        <v>252.86411999999999</v>
      </c>
      <c r="G16" s="57">
        <v>205.84585999999999</v>
      </c>
      <c r="H16" s="56">
        <v>16375.52075</v>
      </c>
      <c r="I16" s="55">
        <v>18516.818040000002</v>
      </c>
    </row>
    <row r="17" spans="1:9" x14ac:dyDescent="0.3">
      <c r="A17" s="46" t="s">
        <v>26</v>
      </c>
      <c r="B17" s="56">
        <v>6721.9583700000003</v>
      </c>
      <c r="C17" s="55">
        <v>6767.4856099999997</v>
      </c>
      <c r="D17" s="136">
        <v>107.682</v>
      </c>
      <c r="E17" s="55">
        <v>0</v>
      </c>
      <c r="F17" s="57">
        <v>0</v>
      </c>
      <c r="G17" s="57">
        <v>140.92497</v>
      </c>
      <c r="H17" s="56">
        <v>107.682</v>
      </c>
      <c r="I17" s="55">
        <v>140.92497</v>
      </c>
    </row>
    <row r="18" spans="1:9" x14ac:dyDescent="0.3">
      <c r="A18" s="46" t="s">
        <v>162</v>
      </c>
      <c r="B18" s="56">
        <v>21.430720000000001</v>
      </c>
      <c r="C18" s="55">
        <v>1097.94831</v>
      </c>
      <c r="D18" s="136">
        <v>0</v>
      </c>
      <c r="E18" s="55">
        <v>0</v>
      </c>
      <c r="F18" s="57">
        <v>0</v>
      </c>
      <c r="G18" s="57">
        <v>0</v>
      </c>
      <c r="H18" s="56">
        <v>0</v>
      </c>
      <c r="I18" s="55">
        <v>0</v>
      </c>
    </row>
    <row r="19" spans="1:9" x14ac:dyDescent="0.3">
      <c r="A19" s="46" t="s">
        <v>27</v>
      </c>
      <c r="B19" s="56">
        <v>112784.34303999999</v>
      </c>
      <c r="C19" s="55">
        <v>97750.923620000001</v>
      </c>
      <c r="D19" s="136">
        <v>0</v>
      </c>
      <c r="E19" s="55">
        <v>0</v>
      </c>
      <c r="F19" s="57">
        <v>359.41684000000004</v>
      </c>
      <c r="G19" s="57">
        <v>63.957459999999998</v>
      </c>
      <c r="H19" s="56">
        <v>359.41684000000004</v>
      </c>
      <c r="I19" s="55">
        <v>63.957459999999998</v>
      </c>
    </row>
    <row r="20" spans="1:9" x14ac:dyDescent="0.3">
      <c r="A20" s="46" t="s">
        <v>28</v>
      </c>
      <c r="B20" s="56">
        <v>64571.936909999997</v>
      </c>
      <c r="C20" s="55">
        <v>85366.736179</v>
      </c>
      <c r="D20" s="136">
        <v>4049.7190900000001</v>
      </c>
      <c r="E20" s="55">
        <v>6221.2621279999994</v>
      </c>
      <c r="F20" s="57">
        <v>403.53302000000002</v>
      </c>
      <c r="G20" s="57">
        <v>1050.7565</v>
      </c>
      <c r="H20" s="76">
        <v>4453.2521100000004</v>
      </c>
      <c r="I20" s="131">
        <v>7272.0186279999998</v>
      </c>
    </row>
    <row r="21" spans="1:9" ht="15" thickBot="1" x14ac:dyDescent="0.35">
      <c r="A21" s="47" t="s">
        <v>13</v>
      </c>
      <c r="B21" s="208">
        <v>720442.86994899996</v>
      </c>
      <c r="C21" s="209">
        <v>650228.78520200006</v>
      </c>
      <c r="D21" s="210">
        <v>68565.831323999999</v>
      </c>
      <c r="E21" s="208">
        <v>78011.658018000002</v>
      </c>
      <c r="F21" s="210">
        <v>36367.023519999995</v>
      </c>
      <c r="G21" s="208">
        <v>25302.533710000003</v>
      </c>
      <c r="H21" s="210">
        <v>104932.85484400002</v>
      </c>
      <c r="I21" s="209">
        <v>103314.19172799999</v>
      </c>
    </row>
    <row r="22" spans="1:9" ht="15" thickTop="1" x14ac:dyDescent="0.3">
      <c r="A22" s="1" t="s">
        <v>85</v>
      </c>
      <c r="B22" s="16"/>
      <c r="C22" s="16"/>
      <c r="D22" s="16"/>
      <c r="E22" s="16"/>
      <c r="F22" s="16"/>
      <c r="G22" s="16"/>
    </row>
    <row r="23" spans="1:9" x14ac:dyDescent="0.3">
      <c r="A23" s="1" t="s">
        <v>86</v>
      </c>
      <c r="B23" s="16"/>
      <c r="C23" s="16"/>
      <c r="D23" s="16"/>
      <c r="E23" s="16"/>
      <c r="F23" s="16"/>
      <c r="G23" s="16"/>
      <c r="H23" s="16"/>
      <c r="I23" s="16"/>
    </row>
    <row r="24" spans="1:9" x14ac:dyDescent="0.3">
      <c r="B24" s="16" t="b">
        <v>1</v>
      </c>
      <c r="C24" s="16" t="b">
        <v>1</v>
      </c>
      <c r="D24" s="16" t="b">
        <v>1</v>
      </c>
      <c r="E24" s="16" t="b">
        <v>1</v>
      </c>
      <c r="F24" s="16">
        <v>0</v>
      </c>
      <c r="G24" s="16" t="b">
        <v>1</v>
      </c>
      <c r="H24" s="16">
        <v>0</v>
      </c>
      <c r="I24" s="16" t="b">
        <v>1</v>
      </c>
    </row>
    <row r="25" spans="1:9" x14ac:dyDescent="0.3">
      <c r="B25" s="64"/>
      <c r="C25" s="64"/>
      <c r="D25" s="64"/>
      <c r="E25" s="64"/>
      <c r="F25" s="64"/>
      <c r="G25" s="64"/>
      <c r="H25" s="64"/>
      <c r="I25" s="64"/>
    </row>
    <row r="26" spans="1:9" x14ac:dyDescent="0.3">
      <c r="B26" s="64"/>
      <c r="C26" s="64"/>
      <c r="D26" s="64"/>
      <c r="E26" s="64"/>
      <c r="F26" s="64"/>
      <c r="G26" s="64"/>
      <c r="H26" s="64"/>
      <c r="I26" s="64"/>
    </row>
    <row r="28" spans="1:9" x14ac:dyDescent="0.3">
      <c r="B28" s="213">
        <v>650228785.20100021</v>
      </c>
      <c r="C28" s="213">
        <v>623453677.66099989</v>
      </c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8"/>
  <sheetViews>
    <sheetView workbookViewId="0">
      <selection activeCell="L10" sqref="L10"/>
    </sheetView>
  </sheetViews>
  <sheetFormatPr defaultRowHeight="14.4" x14ac:dyDescent="0.3"/>
  <cols>
    <col min="1" max="1" width="22.44140625" customWidth="1"/>
    <col min="2" max="5" width="11.5546875" bestFit="1" customWidth="1"/>
    <col min="6" max="7" width="10.5546875" bestFit="1" customWidth="1"/>
    <col min="8" max="11" width="11.5546875" bestFit="1" customWidth="1"/>
  </cols>
  <sheetData>
    <row r="1" spans="1:11" x14ac:dyDescent="0.3">
      <c r="A1" s="214" t="s">
        <v>135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x14ac:dyDescent="0.3">
      <c r="A2" s="214" t="s">
        <v>157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3">
      <c r="A3" s="214" t="s">
        <v>199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x14ac:dyDescent="0.3">
      <c r="A4" s="13"/>
      <c r="B4" s="13"/>
      <c r="C4" s="13"/>
      <c r="D4" s="13"/>
      <c r="E4" s="13"/>
      <c r="F4" s="13"/>
      <c r="G4" s="13"/>
      <c r="H4" s="13"/>
      <c r="K4" s="18" t="s">
        <v>173</v>
      </c>
    </row>
    <row r="5" spans="1:11" x14ac:dyDescent="0.3">
      <c r="A5" s="215" t="s">
        <v>14</v>
      </c>
      <c r="B5" s="215" t="s">
        <v>62</v>
      </c>
      <c r="C5" s="215"/>
      <c r="D5" s="215" t="s">
        <v>61</v>
      </c>
      <c r="E5" s="215"/>
      <c r="F5" s="215"/>
      <c r="G5" s="215"/>
      <c r="H5" s="215"/>
      <c r="I5" s="215"/>
      <c r="J5" s="216" t="s">
        <v>63</v>
      </c>
      <c r="K5" s="217"/>
    </row>
    <row r="6" spans="1:11" x14ac:dyDescent="0.3">
      <c r="A6" s="215"/>
      <c r="B6" s="215"/>
      <c r="C6" s="215"/>
      <c r="D6" s="215" t="s">
        <v>16</v>
      </c>
      <c r="E6" s="215"/>
      <c r="F6" s="215" t="s">
        <v>17</v>
      </c>
      <c r="G6" s="215"/>
      <c r="H6" s="220" t="s">
        <v>18</v>
      </c>
      <c r="I6" s="221"/>
      <c r="J6" s="224"/>
      <c r="K6" s="225"/>
    </row>
    <row r="7" spans="1:11" x14ac:dyDescent="0.3">
      <c r="A7" s="33"/>
      <c r="B7" s="13" t="s">
        <v>197</v>
      </c>
      <c r="C7" s="35" t="s">
        <v>197</v>
      </c>
      <c r="D7" s="13" t="s">
        <v>197</v>
      </c>
      <c r="E7" s="35" t="s">
        <v>197</v>
      </c>
      <c r="F7" s="13" t="s">
        <v>197</v>
      </c>
      <c r="G7" s="35" t="s">
        <v>197</v>
      </c>
      <c r="H7" s="13" t="s">
        <v>197</v>
      </c>
      <c r="I7" s="35" t="s">
        <v>197</v>
      </c>
      <c r="J7" s="13" t="s">
        <v>197</v>
      </c>
      <c r="K7" s="35" t="s">
        <v>197</v>
      </c>
    </row>
    <row r="8" spans="1:11" x14ac:dyDescent="0.3">
      <c r="A8" s="36"/>
      <c r="B8" s="37">
        <v>2024</v>
      </c>
      <c r="C8" s="38">
        <v>2023</v>
      </c>
      <c r="D8" s="37">
        <v>2024</v>
      </c>
      <c r="E8" s="38">
        <v>2023</v>
      </c>
      <c r="F8" s="37">
        <v>2024</v>
      </c>
      <c r="G8" s="38">
        <v>2023</v>
      </c>
      <c r="H8" s="37">
        <v>2024</v>
      </c>
      <c r="I8" s="38">
        <v>2023</v>
      </c>
      <c r="J8" s="37">
        <v>2024</v>
      </c>
      <c r="K8" s="38">
        <v>2023</v>
      </c>
    </row>
    <row r="9" spans="1:11" x14ac:dyDescent="0.3">
      <c r="A9" s="40" t="s">
        <v>0</v>
      </c>
      <c r="B9" s="57">
        <v>2152.3190800000002</v>
      </c>
      <c r="C9" s="55">
        <v>1200.9718899999998</v>
      </c>
      <c r="D9" s="72">
        <v>11716.098469999999</v>
      </c>
      <c r="E9" s="55">
        <v>15963.666739999999</v>
      </c>
      <c r="F9" s="72">
        <v>0</v>
      </c>
      <c r="G9" s="72">
        <v>8.9790000000000009E-2</v>
      </c>
      <c r="H9" s="79">
        <v>11716.098469999999</v>
      </c>
      <c r="I9" s="63">
        <v>15963.756529999999</v>
      </c>
      <c r="J9" s="56">
        <v>9563.7793899999997</v>
      </c>
      <c r="K9" s="55">
        <v>14762.784639999998</v>
      </c>
    </row>
    <row r="10" spans="1:11" x14ac:dyDescent="0.3">
      <c r="A10" s="40" t="s">
        <v>1</v>
      </c>
      <c r="B10" s="57">
        <v>4881.4766600000003</v>
      </c>
      <c r="C10" s="55">
        <v>4658.9431299999997</v>
      </c>
      <c r="D10" s="72">
        <v>581.68439999999998</v>
      </c>
      <c r="E10" s="55">
        <v>718.80906999999991</v>
      </c>
      <c r="F10" s="72">
        <v>0</v>
      </c>
      <c r="G10" s="72">
        <v>88.613939999999999</v>
      </c>
      <c r="H10" s="79">
        <v>581.68439999999998</v>
      </c>
      <c r="I10" s="63">
        <v>807.42300999999986</v>
      </c>
      <c r="J10" s="65">
        <v>-4299.7922600000002</v>
      </c>
      <c r="K10" s="66">
        <v>-3851.5201199999997</v>
      </c>
    </row>
    <row r="11" spans="1:11" x14ac:dyDescent="0.3">
      <c r="A11" s="40" t="s">
        <v>2</v>
      </c>
      <c r="B11" s="57">
        <v>158.03082999999998</v>
      </c>
      <c r="C11" s="55">
        <v>163.43333999999999</v>
      </c>
      <c r="D11" s="72">
        <v>59.984449999999995</v>
      </c>
      <c r="E11" s="55">
        <v>175.59946000000002</v>
      </c>
      <c r="F11" s="72">
        <v>0</v>
      </c>
      <c r="G11" s="72">
        <v>0</v>
      </c>
      <c r="H11" s="79">
        <v>59.984449999999995</v>
      </c>
      <c r="I11" s="63">
        <v>175.59946000000002</v>
      </c>
      <c r="J11" s="65">
        <v>-98.046379999999985</v>
      </c>
      <c r="K11" s="66">
        <v>12.166120000000035</v>
      </c>
    </row>
    <row r="12" spans="1:11" x14ac:dyDescent="0.3">
      <c r="A12" s="40" t="s">
        <v>3</v>
      </c>
      <c r="B12" s="57">
        <v>0</v>
      </c>
      <c r="C12" s="55">
        <v>0</v>
      </c>
      <c r="D12" s="72">
        <v>0</v>
      </c>
      <c r="E12" s="55">
        <v>0</v>
      </c>
      <c r="F12" s="72">
        <v>0</v>
      </c>
      <c r="G12" s="72">
        <v>0</v>
      </c>
      <c r="H12" s="79">
        <v>0</v>
      </c>
      <c r="I12" s="63">
        <v>0</v>
      </c>
      <c r="J12" s="65">
        <v>0</v>
      </c>
      <c r="K12" s="66">
        <v>0</v>
      </c>
    </row>
    <row r="13" spans="1:11" x14ac:dyDescent="0.3">
      <c r="A13" s="40" t="s">
        <v>4</v>
      </c>
      <c r="B13" s="57">
        <v>0</v>
      </c>
      <c r="C13" s="55">
        <v>0</v>
      </c>
      <c r="D13" s="72">
        <v>1118.42318</v>
      </c>
      <c r="E13" s="55">
        <v>191.72707</v>
      </c>
      <c r="F13" s="72">
        <v>0</v>
      </c>
      <c r="G13" s="72">
        <v>0</v>
      </c>
      <c r="H13" s="79">
        <v>1118.42318</v>
      </c>
      <c r="I13" s="63">
        <v>191.72707</v>
      </c>
      <c r="J13" s="65">
        <v>1118.42318</v>
      </c>
      <c r="K13" s="66">
        <v>191.72707</v>
      </c>
    </row>
    <row r="14" spans="1:11" x14ac:dyDescent="0.3">
      <c r="A14" s="40" t="s">
        <v>5</v>
      </c>
      <c r="B14" s="57">
        <v>5106.7021499999992</v>
      </c>
      <c r="C14" s="55">
        <v>2396.0617299999999</v>
      </c>
      <c r="D14" s="72">
        <v>164.65676000000002</v>
      </c>
      <c r="E14" s="55">
        <v>181.70876000000001</v>
      </c>
      <c r="F14" s="72">
        <v>0</v>
      </c>
      <c r="G14" s="72">
        <v>0</v>
      </c>
      <c r="H14" s="79">
        <v>164.65676000000002</v>
      </c>
      <c r="I14" s="63">
        <v>181.70876000000001</v>
      </c>
      <c r="J14" s="65">
        <v>-4942.0453899999993</v>
      </c>
      <c r="K14" s="66">
        <v>-2214.3529699999999</v>
      </c>
    </row>
    <row r="15" spans="1:11" x14ac:dyDescent="0.3">
      <c r="A15" s="40" t="s">
        <v>6</v>
      </c>
      <c r="B15" s="57">
        <v>1136.68948</v>
      </c>
      <c r="C15" s="55">
        <v>1767.2471599999999</v>
      </c>
      <c r="D15" s="72">
        <v>1112.46488</v>
      </c>
      <c r="E15" s="55">
        <v>1079.4610799999998</v>
      </c>
      <c r="F15" s="72">
        <v>247.46412000000001</v>
      </c>
      <c r="G15" s="72">
        <v>115.82269000000002</v>
      </c>
      <c r="H15" s="79">
        <v>1359.9290000000001</v>
      </c>
      <c r="I15" s="63">
        <v>1195.2837699999998</v>
      </c>
      <c r="J15" s="65">
        <v>223.23952000000008</v>
      </c>
      <c r="K15" s="66">
        <v>-571.96339000000012</v>
      </c>
    </row>
    <row r="16" spans="1:11" x14ac:dyDescent="0.3">
      <c r="A16" s="40" t="s">
        <v>7</v>
      </c>
      <c r="B16" s="57">
        <v>882.09026000000006</v>
      </c>
      <c r="C16" s="55">
        <v>540.62191000000007</v>
      </c>
      <c r="D16" s="72">
        <v>0</v>
      </c>
      <c r="E16" s="55">
        <v>0</v>
      </c>
      <c r="F16" s="72">
        <v>0</v>
      </c>
      <c r="G16" s="72">
        <v>1.2952399999999999</v>
      </c>
      <c r="H16" s="79">
        <v>0</v>
      </c>
      <c r="I16" s="63">
        <v>1.2952399999999999</v>
      </c>
      <c r="J16" s="65">
        <v>-882.09026000000006</v>
      </c>
      <c r="K16" s="66">
        <v>-539.32667000000004</v>
      </c>
    </row>
    <row r="17" spans="1:11" x14ac:dyDescent="0.3">
      <c r="A17" s="40" t="s">
        <v>8</v>
      </c>
      <c r="B17" s="57">
        <v>1395.87328</v>
      </c>
      <c r="C17" s="55">
        <v>867.07587999999998</v>
      </c>
      <c r="D17" s="72">
        <v>1369.34449</v>
      </c>
      <c r="E17" s="55">
        <v>0</v>
      </c>
      <c r="F17" s="72">
        <v>0</v>
      </c>
      <c r="G17" s="72">
        <v>2.4199999999999999E-2</v>
      </c>
      <c r="H17" s="79">
        <v>1369.34449</v>
      </c>
      <c r="I17" s="63">
        <v>2.4199999999999999E-2</v>
      </c>
      <c r="J17" s="65">
        <v>-26.528790000000072</v>
      </c>
      <c r="K17" s="66">
        <v>-867.05168000000003</v>
      </c>
    </row>
    <row r="18" spans="1:11" x14ac:dyDescent="0.3">
      <c r="A18" s="40" t="s">
        <v>9</v>
      </c>
      <c r="B18" s="57">
        <v>0</v>
      </c>
      <c r="C18" s="55">
        <v>0</v>
      </c>
      <c r="D18" s="72">
        <v>0</v>
      </c>
      <c r="E18" s="55">
        <v>0</v>
      </c>
      <c r="F18" s="72">
        <v>0</v>
      </c>
      <c r="G18" s="72">
        <v>0</v>
      </c>
      <c r="H18" s="79">
        <v>0</v>
      </c>
      <c r="I18" s="63">
        <v>0</v>
      </c>
      <c r="J18" s="65">
        <v>0</v>
      </c>
      <c r="K18" s="66">
        <v>0</v>
      </c>
    </row>
    <row r="19" spans="1:11" x14ac:dyDescent="0.3">
      <c r="A19" s="40" t="s">
        <v>11</v>
      </c>
      <c r="B19" s="57">
        <v>0</v>
      </c>
      <c r="C19" s="55">
        <v>0</v>
      </c>
      <c r="D19" s="72">
        <v>0</v>
      </c>
      <c r="E19" s="55">
        <v>0</v>
      </c>
      <c r="F19" s="72">
        <v>0</v>
      </c>
      <c r="G19" s="72">
        <v>0</v>
      </c>
      <c r="H19" s="79">
        <v>0</v>
      </c>
      <c r="I19" s="63">
        <v>0</v>
      </c>
      <c r="J19" s="97" t="s">
        <v>188</v>
      </c>
      <c r="K19" s="98" t="s">
        <v>188</v>
      </c>
    </row>
    <row r="20" spans="1:11" x14ac:dyDescent="0.3">
      <c r="A20" s="40" t="s">
        <v>10</v>
      </c>
      <c r="B20" s="57">
        <v>0</v>
      </c>
      <c r="C20" s="55">
        <v>0</v>
      </c>
      <c r="D20" s="72">
        <v>0</v>
      </c>
      <c r="E20" s="55">
        <v>0</v>
      </c>
      <c r="F20" s="72">
        <v>0</v>
      </c>
      <c r="G20" s="72">
        <v>0</v>
      </c>
      <c r="H20" s="79">
        <v>0</v>
      </c>
      <c r="I20" s="63">
        <v>0</v>
      </c>
      <c r="J20" s="65">
        <v>0</v>
      </c>
      <c r="K20" s="66">
        <v>0</v>
      </c>
    </row>
    <row r="21" spans="1:11" x14ac:dyDescent="0.3">
      <c r="A21" s="40" t="s">
        <v>12</v>
      </c>
      <c r="B21" s="57">
        <v>0</v>
      </c>
      <c r="C21" s="55">
        <v>0</v>
      </c>
      <c r="D21" s="72">
        <v>0</v>
      </c>
      <c r="E21" s="55">
        <v>0</v>
      </c>
      <c r="F21" s="72">
        <v>5.4</v>
      </c>
      <c r="G21" s="72">
        <v>0</v>
      </c>
      <c r="H21" s="79">
        <v>5.4</v>
      </c>
      <c r="I21" s="63">
        <v>0</v>
      </c>
      <c r="J21" s="155">
        <v>5.4</v>
      </c>
      <c r="K21" s="67">
        <v>0</v>
      </c>
    </row>
    <row r="22" spans="1:11" ht="15" thickBot="1" x14ac:dyDescent="0.35">
      <c r="A22" s="3" t="s">
        <v>13</v>
      </c>
      <c r="B22" s="135">
        <v>15713.18174</v>
      </c>
      <c r="C22" s="74">
        <v>11594.35504</v>
      </c>
      <c r="D22" s="75">
        <v>16122.656629999998</v>
      </c>
      <c r="E22" s="135">
        <v>18310.972180000004</v>
      </c>
      <c r="F22" s="75">
        <v>252.86412000000001</v>
      </c>
      <c r="G22" s="135">
        <v>205.84586000000004</v>
      </c>
      <c r="H22" s="135">
        <v>16375.520749999998</v>
      </c>
      <c r="I22" s="74">
        <v>18516.818039999998</v>
      </c>
      <c r="J22" s="68">
        <v>662.33901000000014</v>
      </c>
      <c r="K22" s="68">
        <v>6922.4629999999979</v>
      </c>
    </row>
    <row r="23" spans="1:11" ht="15" thickTop="1" x14ac:dyDescent="0.3">
      <c r="A23" s="1" t="s">
        <v>85</v>
      </c>
    </row>
    <row r="24" spans="1:11" x14ac:dyDescent="0.3">
      <c r="A24" s="1" t="s">
        <v>86</v>
      </c>
      <c r="B24" s="23"/>
      <c r="C24" s="23"/>
      <c r="D24" s="23"/>
      <c r="E24" s="23"/>
      <c r="F24" s="23"/>
      <c r="G24" s="23"/>
      <c r="H24" s="23"/>
      <c r="I24" s="23"/>
    </row>
    <row r="25" spans="1:11" x14ac:dyDescent="0.3">
      <c r="A25" s="1" t="s">
        <v>87</v>
      </c>
      <c r="E25" s="4"/>
    </row>
    <row r="27" spans="1:11" x14ac:dyDescent="0.3">
      <c r="B27" t="b">
        <v>1</v>
      </c>
      <c r="C27" t="b">
        <v>1</v>
      </c>
      <c r="D27" t="b">
        <v>1</v>
      </c>
      <c r="E27" t="b">
        <v>1</v>
      </c>
      <c r="F27" t="b">
        <v>1</v>
      </c>
      <c r="G27" t="b">
        <v>1</v>
      </c>
      <c r="H27" t="b">
        <v>1</v>
      </c>
      <c r="I27" t="b">
        <v>1</v>
      </c>
    </row>
    <row r="28" spans="1:11" x14ac:dyDescent="0.3">
      <c r="B28" s="137">
        <v>0</v>
      </c>
      <c r="C28" s="137">
        <v>0</v>
      </c>
      <c r="D28" s="137">
        <v>0</v>
      </c>
      <c r="E28" s="154">
        <v>0</v>
      </c>
      <c r="F28" s="137">
        <v>0</v>
      </c>
      <c r="G28" s="137">
        <v>0</v>
      </c>
      <c r="H28" s="137">
        <v>0</v>
      </c>
      <c r="I28" s="154">
        <v>0</v>
      </c>
    </row>
  </sheetData>
  <mergeCells count="10">
    <mergeCell ref="A1:K1"/>
    <mergeCell ref="A2:K2"/>
    <mergeCell ref="A3:K3"/>
    <mergeCell ref="A5:A6"/>
    <mergeCell ref="B5:C6"/>
    <mergeCell ref="D5:I5"/>
    <mergeCell ref="J5:K6"/>
    <mergeCell ref="D6:E6"/>
    <mergeCell ref="F6:G6"/>
    <mergeCell ref="H6:I6"/>
  </mergeCells>
  <pageMargins left="0.7" right="0.7" top="0.75" bottom="0.75" header="0.3" footer="0.3"/>
  <pageSetup paperSize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9"/>
  <sheetViews>
    <sheetView workbookViewId="0">
      <selection sqref="A1:XFD1048576"/>
    </sheetView>
  </sheetViews>
  <sheetFormatPr defaultRowHeight="14.4" x14ac:dyDescent="0.3"/>
  <cols>
    <col min="1" max="1" width="26" customWidth="1"/>
    <col min="2" max="2" width="14.33203125" bestFit="1" customWidth="1"/>
    <col min="3" max="4" width="13.33203125" bestFit="1" customWidth="1"/>
    <col min="5" max="5" width="14.33203125" bestFit="1" customWidth="1"/>
    <col min="6" max="7" width="11.5546875" bestFit="1" customWidth="1"/>
    <col min="8" max="8" width="13.33203125" bestFit="1" customWidth="1"/>
    <col min="9" max="9" width="14.33203125" bestFit="1" customWidth="1"/>
  </cols>
  <sheetData>
    <row r="1" spans="1:9" x14ac:dyDescent="0.3">
      <c r="A1" s="214" t="s">
        <v>137</v>
      </c>
      <c r="B1" s="214"/>
      <c r="C1" s="214"/>
      <c r="D1" s="214"/>
      <c r="E1" s="214"/>
      <c r="F1" s="214"/>
      <c r="G1" s="214"/>
      <c r="H1" s="214"/>
      <c r="I1" s="214"/>
    </row>
    <row r="2" spans="1:9" x14ac:dyDescent="0.3">
      <c r="A2" s="214" t="s">
        <v>163</v>
      </c>
      <c r="B2" s="214"/>
      <c r="C2" s="214"/>
      <c r="D2" s="214"/>
      <c r="E2" s="214"/>
      <c r="F2" s="214"/>
      <c r="G2" s="214"/>
      <c r="H2" s="214"/>
      <c r="I2" s="214"/>
    </row>
    <row r="3" spans="1:9" x14ac:dyDescent="0.3">
      <c r="A3" s="214" t="s">
        <v>199</v>
      </c>
      <c r="B3" s="214"/>
      <c r="C3" s="214"/>
      <c r="D3" s="214"/>
      <c r="E3" s="214"/>
      <c r="F3" s="214"/>
      <c r="G3" s="214"/>
      <c r="H3" s="214"/>
      <c r="I3" s="214"/>
    </row>
    <row r="4" spans="1:9" x14ac:dyDescent="0.3">
      <c r="A4" s="13"/>
      <c r="B4" s="13"/>
      <c r="C4" s="13"/>
      <c r="D4" s="13"/>
      <c r="E4" s="13"/>
      <c r="F4" s="13"/>
      <c r="G4" s="13"/>
      <c r="H4" s="13"/>
      <c r="I4" s="18" t="s">
        <v>173</v>
      </c>
    </row>
    <row r="5" spans="1:9" x14ac:dyDescent="0.3">
      <c r="A5" s="215" t="s">
        <v>14</v>
      </c>
      <c r="B5" s="215" t="s">
        <v>62</v>
      </c>
      <c r="C5" s="215"/>
      <c r="D5" s="215" t="s">
        <v>61</v>
      </c>
      <c r="E5" s="215"/>
      <c r="F5" s="215"/>
      <c r="G5" s="215"/>
      <c r="H5" s="215"/>
      <c r="I5" s="215"/>
    </row>
    <row r="6" spans="1:9" x14ac:dyDescent="0.3">
      <c r="A6" s="215"/>
      <c r="B6" s="215"/>
      <c r="C6" s="215"/>
      <c r="D6" s="215" t="s">
        <v>16</v>
      </c>
      <c r="E6" s="215"/>
      <c r="F6" s="215" t="s">
        <v>17</v>
      </c>
      <c r="G6" s="215"/>
      <c r="H6" s="220" t="s">
        <v>18</v>
      </c>
      <c r="I6" s="221"/>
    </row>
    <row r="7" spans="1:9" x14ac:dyDescent="0.3">
      <c r="A7" s="5"/>
      <c r="B7" s="13" t="s">
        <v>197</v>
      </c>
      <c r="C7" s="35" t="s">
        <v>197</v>
      </c>
      <c r="D7" s="13" t="s">
        <v>197</v>
      </c>
      <c r="E7" s="35" t="s">
        <v>197</v>
      </c>
      <c r="F7" s="13" t="s">
        <v>197</v>
      </c>
      <c r="G7" s="35" t="s">
        <v>197</v>
      </c>
      <c r="H7" s="34" t="s">
        <v>197</v>
      </c>
      <c r="I7" s="35" t="s">
        <v>197</v>
      </c>
    </row>
    <row r="8" spans="1:9" x14ac:dyDescent="0.3">
      <c r="A8" s="49"/>
      <c r="B8" s="37">
        <v>2024</v>
      </c>
      <c r="C8" s="38">
        <v>2023</v>
      </c>
      <c r="D8" s="37">
        <v>2024</v>
      </c>
      <c r="E8" s="38">
        <v>2023</v>
      </c>
      <c r="F8" s="37">
        <v>2024</v>
      </c>
      <c r="G8" s="38">
        <v>2023</v>
      </c>
      <c r="H8" s="37">
        <v>2024</v>
      </c>
      <c r="I8" s="38">
        <v>2023</v>
      </c>
    </row>
    <row r="9" spans="1:9" x14ac:dyDescent="0.3">
      <c r="A9" s="28" t="s">
        <v>164</v>
      </c>
      <c r="B9" s="56">
        <v>0.30829000000000001</v>
      </c>
      <c r="C9" s="55">
        <v>1.05965</v>
      </c>
      <c r="D9" s="64">
        <v>1051.50875</v>
      </c>
      <c r="E9" s="63">
        <v>641.57272999999998</v>
      </c>
      <c r="F9" s="57">
        <v>0</v>
      </c>
      <c r="G9" s="57">
        <v>0</v>
      </c>
      <c r="H9" s="56">
        <v>1051.50875</v>
      </c>
      <c r="I9" s="55">
        <v>641.57272999999998</v>
      </c>
    </row>
    <row r="10" spans="1:9" x14ac:dyDescent="0.3">
      <c r="A10" s="28" t="s">
        <v>30</v>
      </c>
      <c r="B10" s="56">
        <v>840.02760000000012</v>
      </c>
      <c r="C10" s="55">
        <v>491.31183000000004</v>
      </c>
      <c r="D10" s="64">
        <v>1742.0516499999999</v>
      </c>
      <c r="E10" s="63">
        <v>2335.5435200000002</v>
      </c>
      <c r="F10" s="57">
        <v>2</v>
      </c>
      <c r="G10" s="57">
        <v>0.15646000000000002</v>
      </c>
      <c r="H10" s="56">
        <v>1744.0516499999999</v>
      </c>
      <c r="I10" s="55">
        <v>2335.6999800000003</v>
      </c>
    </row>
    <row r="11" spans="1:9" x14ac:dyDescent="0.3">
      <c r="A11" s="28" t="s">
        <v>31</v>
      </c>
      <c r="B11" s="56">
        <v>74.054059999999993</v>
      </c>
      <c r="C11" s="55">
        <v>0</v>
      </c>
      <c r="D11" s="64">
        <v>819.42200000000003</v>
      </c>
      <c r="E11" s="63">
        <v>511.09720999999996</v>
      </c>
      <c r="F11" s="57">
        <v>0</v>
      </c>
      <c r="G11" s="57">
        <v>0</v>
      </c>
      <c r="H11" s="56">
        <v>819.42200000000003</v>
      </c>
      <c r="I11" s="55">
        <v>511.09720999999996</v>
      </c>
    </row>
    <row r="12" spans="1:9" x14ac:dyDescent="0.3">
      <c r="A12" s="28" t="s">
        <v>32</v>
      </c>
      <c r="B12" s="56">
        <v>1147.61968</v>
      </c>
      <c r="C12" s="55">
        <v>0</v>
      </c>
      <c r="D12" s="64">
        <v>222.84352999999999</v>
      </c>
      <c r="E12" s="63">
        <v>271.21964000000003</v>
      </c>
      <c r="F12" s="57">
        <v>0</v>
      </c>
      <c r="G12" s="57">
        <v>0</v>
      </c>
      <c r="H12" s="56">
        <v>222.84352999999999</v>
      </c>
      <c r="I12" s="55">
        <v>271.21964000000003</v>
      </c>
    </row>
    <row r="13" spans="1:9" x14ac:dyDescent="0.3">
      <c r="A13" s="28" t="s">
        <v>33</v>
      </c>
      <c r="B13" s="56">
        <v>205.80790999999999</v>
      </c>
      <c r="C13" s="55">
        <v>200.9436</v>
      </c>
      <c r="D13" s="64">
        <v>938.23941999999988</v>
      </c>
      <c r="E13" s="63">
        <v>1042.41734</v>
      </c>
      <c r="F13" s="57">
        <v>3.4</v>
      </c>
      <c r="G13" s="57">
        <v>87.609210000000004</v>
      </c>
      <c r="H13" s="56">
        <v>941.63941999999986</v>
      </c>
      <c r="I13" s="55">
        <v>1130.02655</v>
      </c>
    </row>
    <row r="14" spans="1:9" x14ac:dyDescent="0.3">
      <c r="A14" s="28" t="s">
        <v>165</v>
      </c>
      <c r="B14" s="56">
        <v>0.94168000000000007</v>
      </c>
      <c r="C14" s="55">
        <v>0</v>
      </c>
      <c r="D14" s="64">
        <v>0</v>
      </c>
      <c r="E14" s="63">
        <v>0</v>
      </c>
      <c r="F14" s="57">
        <v>0</v>
      </c>
      <c r="G14" s="57">
        <v>0</v>
      </c>
      <c r="H14" s="56">
        <v>0</v>
      </c>
      <c r="I14" s="55">
        <v>0</v>
      </c>
    </row>
    <row r="15" spans="1:9" x14ac:dyDescent="0.3">
      <c r="A15" s="28" t="s">
        <v>34</v>
      </c>
      <c r="B15" s="56">
        <v>963.99609000000009</v>
      </c>
      <c r="C15" s="55">
        <v>1773.8834999999999</v>
      </c>
      <c r="D15" s="64">
        <v>5313.2780600000006</v>
      </c>
      <c r="E15" s="63">
        <v>6482.7995099999998</v>
      </c>
      <c r="F15" s="57">
        <v>0</v>
      </c>
      <c r="G15" s="57">
        <v>1.97102</v>
      </c>
      <c r="H15" s="56">
        <v>5313.2780600000006</v>
      </c>
      <c r="I15" s="55">
        <v>6484.7705299999998</v>
      </c>
    </row>
    <row r="16" spans="1:9" x14ac:dyDescent="0.3">
      <c r="A16" s="28" t="s">
        <v>166</v>
      </c>
      <c r="B16" s="56">
        <v>545.65926000000002</v>
      </c>
      <c r="C16" s="55">
        <v>0</v>
      </c>
      <c r="D16" s="64">
        <v>315.14102000000003</v>
      </c>
      <c r="E16" s="63">
        <v>163.93899999999999</v>
      </c>
      <c r="F16" s="57">
        <v>0</v>
      </c>
      <c r="G16" s="57">
        <v>0</v>
      </c>
      <c r="H16" s="56">
        <v>315.14102000000003</v>
      </c>
      <c r="I16" s="55">
        <v>163.93899999999999</v>
      </c>
    </row>
    <row r="17" spans="1:9" x14ac:dyDescent="0.3">
      <c r="A17" s="28" t="s">
        <v>167</v>
      </c>
      <c r="B17" s="56">
        <v>1237.6352899999999</v>
      </c>
      <c r="C17" s="55">
        <v>740.33235000000002</v>
      </c>
      <c r="D17" s="64">
        <v>97.188020000000009</v>
      </c>
      <c r="E17" s="63">
        <v>264.95342000000005</v>
      </c>
      <c r="F17" s="57">
        <v>247.46412000000001</v>
      </c>
      <c r="G17" s="57">
        <v>115.96593000000001</v>
      </c>
      <c r="H17" s="56">
        <v>344.65214000000003</v>
      </c>
      <c r="I17" s="55">
        <v>380.91935000000007</v>
      </c>
    </row>
    <row r="18" spans="1:9" x14ac:dyDescent="0.3">
      <c r="A18" s="28" t="s">
        <v>174</v>
      </c>
      <c r="B18" s="56">
        <v>0</v>
      </c>
      <c r="C18" s="55">
        <v>0.26447000000000004</v>
      </c>
      <c r="D18" s="64">
        <v>0</v>
      </c>
      <c r="E18" s="63">
        <v>0</v>
      </c>
      <c r="F18" s="57">
        <v>0</v>
      </c>
      <c r="G18" s="57">
        <v>0</v>
      </c>
      <c r="H18" s="56">
        <v>0</v>
      </c>
      <c r="I18" s="55">
        <v>0</v>
      </c>
    </row>
    <row r="19" spans="1:9" x14ac:dyDescent="0.3">
      <c r="A19" s="28" t="s">
        <v>168</v>
      </c>
      <c r="B19" s="56">
        <v>188.35802999999999</v>
      </c>
      <c r="C19" s="55">
        <v>332.68200000000002</v>
      </c>
      <c r="D19" s="64">
        <v>397.6028</v>
      </c>
      <c r="E19" s="63">
        <v>319.57821999999999</v>
      </c>
      <c r="F19" s="57">
        <v>0</v>
      </c>
      <c r="G19" s="57">
        <v>0</v>
      </c>
      <c r="H19" s="56">
        <v>397.6028</v>
      </c>
      <c r="I19" s="55">
        <v>319.57821999999999</v>
      </c>
    </row>
    <row r="20" spans="1:9" x14ac:dyDescent="0.3">
      <c r="A20" s="28" t="s">
        <v>38</v>
      </c>
      <c r="B20" s="56">
        <v>10508.773850000001</v>
      </c>
      <c r="C20" s="55">
        <v>8053.8776399999997</v>
      </c>
      <c r="D20" s="64">
        <v>3623.0758899999996</v>
      </c>
      <c r="E20" s="63">
        <v>6169.5132199999998</v>
      </c>
      <c r="F20" s="57">
        <v>0</v>
      </c>
      <c r="G20" s="57">
        <v>0</v>
      </c>
      <c r="H20" s="56">
        <v>3623.0758899999996</v>
      </c>
      <c r="I20" s="55">
        <v>6169.5132199999998</v>
      </c>
    </row>
    <row r="21" spans="1:9" x14ac:dyDescent="0.3">
      <c r="A21" s="146" t="s">
        <v>175</v>
      </c>
      <c r="B21" s="56">
        <v>0</v>
      </c>
      <c r="C21" s="55">
        <v>0</v>
      </c>
      <c r="D21" s="64">
        <v>104.49346</v>
      </c>
      <c r="E21" s="63">
        <v>72.203329999999994</v>
      </c>
      <c r="F21" s="57">
        <v>0</v>
      </c>
      <c r="G21" s="57">
        <v>0</v>
      </c>
      <c r="H21" s="56">
        <v>104.49346</v>
      </c>
      <c r="I21" s="55">
        <v>72.203329999999994</v>
      </c>
    </row>
    <row r="22" spans="1:9" x14ac:dyDescent="0.3">
      <c r="A22" s="147" t="s">
        <v>189</v>
      </c>
      <c r="B22" s="56">
        <v>0</v>
      </c>
      <c r="C22" s="55">
        <v>0</v>
      </c>
      <c r="D22" s="64">
        <v>1497.8120299999998</v>
      </c>
      <c r="E22" s="63">
        <v>36.135040000000004</v>
      </c>
      <c r="F22" s="57">
        <v>0</v>
      </c>
      <c r="G22" s="57">
        <v>0.14324000000000001</v>
      </c>
      <c r="H22" s="76">
        <v>1497.8120299999998</v>
      </c>
      <c r="I22" s="131">
        <v>36.278280000000002</v>
      </c>
    </row>
    <row r="23" spans="1:9" ht="15" thickBot="1" x14ac:dyDescent="0.35">
      <c r="A23" s="138" t="s">
        <v>18</v>
      </c>
      <c r="B23" s="73">
        <v>15713.181740000002</v>
      </c>
      <c r="C23" s="135">
        <v>11594.35504</v>
      </c>
      <c r="D23" s="73">
        <v>16122.656629999999</v>
      </c>
      <c r="E23" s="135">
        <v>18310.972180000001</v>
      </c>
      <c r="F23" s="73">
        <v>252.86412000000001</v>
      </c>
      <c r="G23" s="135">
        <v>205.84586000000002</v>
      </c>
      <c r="H23" s="135">
        <v>16375.520749999998</v>
      </c>
      <c r="I23" s="74">
        <v>18516.818039999998</v>
      </c>
    </row>
    <row r="24" spans="1:9" ht="15" thickTop="1" x14ac:dyDescent="0.3">
      <c r="A24" s="1" t="s">
        <v>85</v>
      </c>
      <c r="B24" s="16"/>
      <c r="C24" s="16"/>
      <c r="D24" s="16"/>
      <c r="E24" s="16"/>
      <c r="F24" s="16"/>
      <c r="G24" s="16"/>
    </row>
    <row r="25" spans="1:9" x14ac:dyDescent="0.3">
      <c r="A25" s="1" t="s">
        <v>169</v>
      </c>
      <c r="B25" s="16"/>
      <c r="C25" s="16"/>
      <c r="D25" s="16"/>
      <c r="E25" s="16"/>
      <c r="F25" s="16"/>
      <c r="G25" s="16"/>
      <c r="H25" s="16"/>
      <c r="I25" s="16"/>
    </row>
    <row r="26" spans="1:9" x14ac:dyDescent="0.3">
      <c r="B26" s="69"/>
      <c r="C26" s="69"/>
      <c r="D26" s="69"/>
      <c r="E26" s="69"/>
      <c r="F26" s="69"/>
      <c r="G26" s="69"/>
      <c r="H26" s="69"/>
      <c r="I26" s="69"/>
    </row>
    <row r="27" spans="1:9" x14ac:dyDescent="0.3">
      <c r="B27" s="72" t="b">
        <v>1</v>
      </c>
      <c r="C27" s="72" t="b">
        <v>1</v>
      </c>
      <c r="D27" s="72" t="b">
        <v>1</v>
      </c>
      <c r="E27" s="72" t="b">
        <v>1</v>
      </c>
      <c r="F27" s="72" t="b">
        <v>1</v>
      </c>
      <c r="G27" s="72" t="b">
        <v>1</v>
      </c>
      <c r="H27" s="72" t="b">
        <v>1</v>
      </c>
      <c r="I27" s="72" t="b">
        <v>1</v>
      </c>
    </row>
    <row r="28" spans="1:9" x14ac:dyDescent="0.3"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</row>
    <row r="29" spans="1:9" x14ac:dyDescent="0.3">
      <c r="B29" s="137">
        <v>0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  <pageSetup paperSize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7"/>
  <sheetViews>
    <sheetView zoomScaleNormal="100" workbookViewId="0">
      <selection sqref="A1:XFD1048576"/>
    </sheetView>
  </sheetViews>
  <sheetFormatPr defaultRowHeight="14.4" x14ac:dyDescent="0.3"/>
  <cols>
    <col min="1" max="1" width="24.6640625" bestFit="1" customWidth="1"/>
    <col min="2" max="2" width="12.109375" bestFit="1" customWidth="1"/>
    <col min="3" max="3" width="12.44140625" bestFit="1" customWidth="1"/>
    <col min="4" max="10" width="12.44140625" customWidth="1"/>
    <col min="11" max="12" width="10.88671875" bestFit="1" customWidth="1"/>
    <col min="13" max="14" width="11.5546875" bestFit="1" customWidth="1"/>
  </cols>
  <sheetData>
    <row r="1" spans="1:14" x14ac:dyDescent="0.3">
      <c r="A1" s="214" t="s">
        <v>138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x14ac:dyDescent="0.3">
      <c r="A2" s="214" t="s">
        <v>134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4" x14ac:dyDescent="0.3">
      <c r="N3" s="18" t="s">
        <v>173</v>
      </c>
    </row>
    <row r="4" spans="1:14" x14ac:dyDescent="0.3">
      <c r="A4" s="234" t="s">
        <v>15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</row>
    <row r="5" spans="1:14" x14ac:dyDescent="0.3">
      <c r="A5" s="12"/>
      <c r="B5" s="94" t="s">
        <v>66</v>
      </c>
      <c r="C5" s="94" t="s">
        <v>66</v>
      </c>
      <c r="D5" s="94" t="s">
        <v>66</v>
      </c>
      <c r="E5" s="94" t="s">
        <v>66</v>
      </c>
      <c r="F5" s="94" t="s">
        <v>66</v>
      </c>
      <c r="G5" s="94" t="s">
        <v>66</v>
      </c>
      <c r="H5" s="94" t="s">
        <v>66</v>
      </c>
      <c r="I5" s="94" t="s">
        <v>66</v>
      </c>
      <c r="J5" s="94" t="s">
        <v>66</v>
      </c>
      <c r="K5" s="220" t="s">
        <v>195</v>
      </c>
      <c r="L5" s="226"/>
      <c r="M5" s="220" t="s">
        <v>196</v>
      </c>
      <c r="N5" s="221"/>
    </row>
    <row r="6" spans="1:14" x14ac:dyDescent="0.3">
      <c r="A6" s="15"/>
      <c r="B6" s="27">
        <v>2014</v>
      </c>
      <c r="C6" s="27">
        <v>2015</v>
      </c>
      <c r="D6" s="117">
        <v>2016</v>
      </c>
      <c r="E6" s="117">
        <v>2017</v>
      </c>
      <c r="F6" s="117">
        <v>2018</v>
      </c>
      <c r="G6" s="117">
        <v>2019</v>
      </c>
      <c r="H6" s="117">
        <v>2020</v>
      </c>
      <c r="I6" s="117">
        <v>2021</v>
      </c>
      <c r="J6" s="117">
        <v>2022</v>
      </c>
      <c r="K6" s="37">
        <v>2024</v>
      </c>
      <c r="L6" s="190">
        <v>2023</v>
      </c>
      <c r="M6" s="37">
        <v>2024</v>
      </c>
      <c r="N6" s="190">
        <v>2023</v>
      </c>
    </row>
    <row r="7" spans="1:14" x14ac:dyDescent="0.3">
      <c r="A7" s="8" t="s">
        <v>39</v>
      </c>
      <c r="B7" s="2"/>
      <c r="C7" s="2"/>
      <c r="D7" s="118"/>
      <c r="E7" s="118"/>
      <c r="F7" s="118"/>
      <c r="G7" s="118"/>
      <c r="H7" s="118"/>
      <c r="I7" s="118"/>
      <c r="J7" s="118"/>
      <c r="K7" s="118"/>
      <c r="L7" s="118"/>
      <c r="M7" s="6"/>
      <c r="N7" s="134"/>
    </row>
    <row r="8" spans="1:14" x14ac:dyDescent="0.3">
      <c r="A8" s="6" t="s">
        <v>67</v>
      </c>
      <c r="B8" s="56">
        <v>196240.83806000004</v>
      </c>
      <c r="C8" s="56">
        <v>200072.14102000001</v>
      </c>
      <c r="D8" s="118">
        <v>206160.23540999999</v>
      </c>
      <c r="E8" s="118">
        <v>194176.52497</v>
      </c>
      <c r="F8" s="118">
        <v>202286.20810999995</v>
      </c>
      <c r="G8" s="189">
        <v>213879.05224000002</v>
      </c>
      <c r="H8" s="118">
        <v>231345.02662000002</v>
      </c>
      <c r="I8" s="118">
        <v>252686.79015999998</v>
      </c>
      <c r="J8" s="118">
        <v>275464.83944999997</v>
      </c>
      <c r="K8" s="81">
        <v>21530.594219999999</v>
      </c>
      <c r="L8" s="81">
        <v>24154.087520000001</v>
      </c>
      <c r="M8" s="118">
        <v>49924.877359999999</v>
      </c>
      <c r="N8" s="196">
        <v>71345.979069999987</v>
      </c>
    </row>
    <row r="9" spans="1:14" x14ac:dyDescent="0.3">
      <c r="A9" s="6" t="s">
        <v>68</v>
      </c>
      <c r="B9" s="56">
        <v>16144.92287</v>
      </c>
      <c r="C9" s="56">
        <v>24285.541849999998</v>
      </c>
      <c r="D9" s="118">
        <v>19291.477310000002</v>
      </c>
      <c r="E9" s="118">
        <v>19566.927179999999</v>
      </c>
      <c r="F9" s="118">
        <v>15538.166399999998</v>
      </c>
      <c r="G9" s="118">
        <v>14887.251079999998</v>
      </c>
      <c r="H9" s="118">
        <v>7930.594149999999</v>
      </c>
      <c r="I9" s="118">
        <v>14211.45084</v>
      </c>
      <c r="J9" s="118">
        <v>21548.080100000003</v>
      </c>
      <c r="K9" s="81">
        <v>1031.65327</v>
      </c>
      <c r="L9" s="81">
        <v>1868.72505</v>
      </c>
      <c r="M9" s="118">
        <v>5993.3957499999997</v>
      </c>
      <c r="N9" s="196">
        <v>5667.4544699999997</v>
      </c>
    </row>
    <row r="10" spans="1:14" x14ac:dyDescent="0.3">
      <c r="A10" s="6" t="s">
        <v>69</v>
      </c>
      <c r="B10" s="56">
        <v>44459.602599999998</v>
      </c>
      <c r="C10" s="56">
        <v>53819.808269999994</v>
      </c>
      <c r="D10" s="118">
        <v>59646.54767</v>
      </c>
      <c r="E10" s="118">
        <v>56271.549940000004</v>
      </c>
      <c r="F10" s="118">
        <v>56476.08913</v>
      </c>
      <c r="G10" s="118">
        <v>60778.507310000008</v>
      </c>
      <c r="H10" s="118">
        <v>42276.694960000008</v>
      </c>
      <c r="I10" s="118">
        <v>57148.869049999994</v>
      </c>
      <c r="J10" s="118">
        <v>78675.766329999999</v>
      </c>
      <c r="K10" s="81">
        <v>4603.1694100000004</v>
      </c>
      <c r="L10" s="81">
        <v>6631.3962199999996</v>
      </c>
      <c r="M10" s="118">
        <v>11303.89833</v>
      </c>
      <c r="N10" s="196">
        <v>17061.360980000001</v>
      </c>
    </row>
    <row r="11" spans="1:14" x14ac:dyDescent="0.3">
      <c r="A11" s="6" t="s">
        <v>70</v>
      </c>
      <c r="B11" s="56">
        <v>52262.522950000006</v>
      </c>
      <c r="C11" s="56">
        <v>59225.810139999994</v>
      </c>
      <c r="D11" s="118">
        <v>70054.621009999988</v>
      </c>
      <c r="E11" s="118">
        <v>61863.310170000004</v>
      </c>
      <c r="F11" s="118">
        <v>55356.990980000002</v>
      </c>
      <c r="G11" s="118">
        <v>58775.42628</v>
      </c>
      <c r="H11" s="118">
        <v>49344.350109999999</v>
      </c>
      <c r="I11" s="118">
        <v>69458.021960000013</v>
      </c>
      <c r="J11" s="118">
        <v>88129.715089999998</v>
      </c>
      <c r="K11" s="81">
        <v>6071.0186599999997</v>
      </c>
      <c r="L11" s="81">
        <v>8230.89185</v>
      </c>
      <c r="M11" s="118">
        <v>13413.80976</v>
      </c>
      <c r="N11" s="196">
        <v>19515.22957</v>
      </c>
    </row>
    <row r="12" spans="1:14" x14ac:dyDescent="0.3">
      <c r="A12" s="6" t="s">
        <v>71</v>
      </c>
      <c r="B12" s="56">
        <v>106878.86018</v>
      </c>
      <c r="C12" s="56">
        <v>111848.82524999999</v>
      </c>
      <c r="D12" s="118">
        <v>105221.55821999999</v>
      </c>
      <c r="E12" s="118">
        <v>112292.60452999998</v>
      </c>
      <c r="F12" s="118">
        <v>100161.96803</v>
      </c>
      <c r="G12" s="118">
        <v>99533.517559999993</v>
      </c>
      <c r="H12" s="118">
        <v>102219.44537999999</v>
      </c>
      <c r="I12" s="118">
        <v>111500.20022</v>
      </c>
      <c r="J12" s="118">
        <v>134581.11168999999</v>
      </c>
      <c r="K12" s="81">
        <v>8783.9411799999998</v>
      </c>
      <c r="L12" s="81">
        <v>9502.35736</v>
      </c>
      <c r="M12" s="118">
        <v>24002.636569999999</v>
      </c>
      <c r="N12" s="196">
        <v>30324.288829999998</v>
      </c>
    </row>
    <row r="13" spans="1:14" x14ac:dyDescent="0.3">
      <c r="A13" s="8" t="s">
        <v>45</v>
      </c>
      <c r="B13" s="56"/>
      <c r="C13" s="56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81">
        <v>0</v>
      </c>
      <c r="L13" s="81">
        <v>0</v>
      </c>
      <c r="M13" s="118">
        <v>0</v>
      </c>
      <c r="N13" s="196">
        <v>0</v>
      </c>
    </row>
    <row r="14" spans="1:14" x14ac:dyDescent="0.3">
      <c r="A14" s="6" t="s">
        <v>72</v>
      </c>
      <c r="B14" s="56">
        <v>28029.370600000006</v>
      </c>
      <c r="C14" s="56">
        <v>28325.455109999995</v>
      </c>
      <c r="D14" s="118">
        <v>28074.390959999997</v>
      </c>
      <c r="E14" s="118">
        <v>26235.193310000002</v>
      </c>
      <c r="F14" s="118">
        <v>23659.874149999996</v>
      </c>
      <c r="G14" s="118">
        <v>26055.389489999998</v>
      </c>
      <c r="H14" s="118">
        <v>23379.337889999999</v>
      </c>
      <c r="I14" s="118">
        <v>24107.117439999995</v>
      </c>
      <c r="J14" s="118">
        <v>32531.77648</v>
      </c>
      <c r="K14" s="81">
        <v>4184.1333100000002</v>
      </c>
      <c r="L14" s="81">
        <v>3638.5151700000001</v>
      </c>
      <c r="M14" s="118">
        <v>6319.2414000000008</v>
      </c>
      <c r="N14" s="196">
        <v>9552.9318599999988</v>
      </c>
    </row>
    <row r="15" spans="1:14" x14ac:dyDescent="0.3">
      <c r="A15" s="6" t="s">
        <v>73</v>
      </c>
      <c r="B15" s="56">
        <v>190886.45339200005</v>
      </c>
      <c r="C15" s="56">
        <v>136155.70309899998</v>
      </c>
      <c r="D15" s="118">
        <v>117215.55665599999</v>
      </c>
      <c r="E15" s="118">
        <v>138222.14233700003</v>
      </c>
      <c r="F15" s="118">
        <v>177748.043191</v>
      </c>
      <c r="G15" s="118">
        <v>191999.11169399996</v>
      </c>
      <c r="H15" s="118">
        <v>101924.92757</v>
      </c>
      <c r="I15" s="118">
        <v>164680.50038799999</v>
      </c>
      <c r="J15" s="118">
        <v>277855.47021500004</v>
      </c>
      <c r="K15" s="81">
        <v>19485.689236999999</v>
      </c>
      <c r="L15" s="81">
        <v>18024.443059000001</v>
      </c>
      <c r="M15" s="118">
        <v>48613.856770999999</v>
      </c>
      <c r="N15" s="196">
        <v>57192.619527000003</v>
      </c>
    </row>
    <row r="16" spans="1:14" x14ac:dyDescent="0.3">
      <c r="A16" s="6" t="s">
        <v>74</v>
      </c>
      <c r="B16" s="56">
        <v>89375.256900000008</v>
      </c>
      <c r="C16" s="56">
        <v>128560.52549</v>
      </c>
      <c r="D16" s="118">
        <v>127439.34248000001</v>
      </c>
      <c r="E16" s="118">
        <v>101905.75096999999</v>
      </c>
      <c r="F16" s="118">
        <v>100381.43902000001</v>
      </c>
      <c r="G16" s="118">
        <v>107838.32055000002</v>
      </c>
      <c r="H16" s="118">
        <v>96075.250599999999</v>
      </c>
      <c r="I16" s="118">
        <v>114538.14385000001</v>
      </c>
      <c r="J16" s="118">
        <v>150489.24614999999</v>
      </c>
      <c r="K16" s="81">
        <v>30215.257600000001</v>
      </c>
      <c r="L16" s="81">
        <v>11450.46292</v>
      </c>
      <c r="M16" s="118">
        <v>28901.429789999998</v>
      </c>
      <c r="N16" s="196">
        <v>36066.548219999997</v>
      </c>
    </row>
    <row r="17" spans="1:14" x14ac:dyDescent="0.3">
      <c r="A17" s="6" t="s">
        <v>75</v>
      </c>
      <c r="B17" s="56">
        <v>393726.19579000003</v>
      </c>
      <c r="C17" s="56">
        <v>425584.46733299998</v>
      </c>
      <c r="D17" s="118">
        <v>427705.35384000005</v>
      </c>
      <c r="E17" s="118">
        <v>422884.06046999997</v>
      </c>
      <c r="F17" s="118">
        <v>429253.28115999995</v>
      </c>
      <c r="G17" s="118">
        <v>448800.03227999998</v>
      </c>
      <c r="H17" s="118">
        <v>384531.86793000007</v>
      </c>
      <c r="I17" s="118">
        <v>565885.56737000006</v>
      </c>
      <c r="J17" s="118">
        <v>685534.52497000003</v>
      </c>
      <c r="K17" s="81">
        <v>48993.162779999999</v>
      </c>
      <c r="L17" s="81">
        <v>54273.36997</v>
      </c>
      <c r="M17" s="118">
        <v>114755.20512</v>
      </c>
      <c r="N17" s="196">
        <v>162678.63763999997</v>
      </c>
    </row>
    <row r="18" spans="1:14" x14ac:dyDescent="0.3">
      <c r="A18" s="8" t="s">
        <v>50</v>
      </c>
      <c r="B18" s="56"/>
      <c r="C18" s="56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81">
        <v>0</v>
      </c>
      <c r="L18" s="81">
        <v>0</v>
      </c>
      <c r="M18" s="118">
        <v>0</v>
      </c>
      <c r="N18" s="196">
        <v>0</v>
      </c>
    </row>
    <row r="19" spans="1:14" x14ac:dyDescent="0.3">
      <c r="A19" s="6" t="s">
        <v>76</v>
      </c>
      <c r="B19" s="56">
        <v>57183.142899999999</v>
      </c>
      <c r="C19" s="56">
        <v>58294.847269999991</v>
      </c>
      <c r="D19" s="118">
        <v>62883.88276</v>
      </c>
      <c r="E19" s="118">
        <v>44920.951669999995</v>
      </c>
      <c r="F19" s="118">
        <v>59738.224729999987</v>
      </c>
      <c r="G19" s="118">
        <v>52993.710049999994</v>
      </c>
      <c r="H19" s="118">
        <v>39337.084069999997</v>
      </c>
      <c r="I19" s="118">
        <v>43066.050820000011</v>
      </c>
      <c r="J19" s="118">
        <v>67443.760399999985</v>
      </c>
      <c r="K19" s="81">
        <v>7471.6816799999997</v>
      </c>
      <c r="L19" s="81">
        <v>15790.680630000001</v>
      </c>
      <c r="M19" s="118">
        <v>19554.752119999997</v>
      </c>
      <c r="N19" s="196">
        <v>26769.28803</v>
      </c>
    </row>
    <row r="20" spans="1:14" x14ac:dyDescent="0.3">
      <c r="A20" s="6" t="s">
        <v>77</v>
      </c>
      <c r="B20" s="56">
        <v>161115.94738999999</v>
      </c>
      <c r="C20" s="56">
        <v>208001.49368000004</v>
      </c>
      <c r="D20" s="118">
        <v>210269.80723999997</v>
      </c>
      <c r="E20" s="118">
        <v>184391.79668</v>
      </c>
      <c r="F20" s="118">
        <v>190156.94456999993</v>
      </c>
      <c r="G20" s="118">
        <v>197328.48298</v>
      </c>
      <c r="H20" s="118">
        <v>165537.33769999997</v>
      </c>
      <c r="I20" s="118">
        <v>236486.88625000004</v>
      </c>
      <c r="J20" s="118">
        <v>286725.29774000001</v>
      </c>
      <c r="K20" s="81">
        <v>27979.518239999998</v>
      </c>
      <c r="L20" s="81">
        <v>23704.820940000001</v>
      </c>
      <c r="M20" s="118">
        <v>85221.879770000014</v>
      </c>
      <c r="N20" s="196">
        <v>60770.886650000008</v>
      </c>
    </row>
    <row r="21" spans="1:14" x14ac:dyDescent="0.3">
      <c r="A21" s="8" t="s">
        <v>53</v>
      </c>
      <c r="B21" s="56"/>
      <c r="C21" s="56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81">
        <v>0</v>
      </c>
      <c r="L21" s="81">
        <v>0</v>
      </c>
      <c r="M21" s="118">
        <v>0</v>
      </c>
      <c r="N21" s="196">
        <v>0</v>
      </c>
    </row>
    <row r="22" spans="1:14" x14ac:dyDescent="0.3">
      <c r="A22" s="6" t="s">
        <v>78</v>
      </c>
      <c r="B22" s="56">
        <v>30772.703739999997</v>
      </c>
      <c r="C22" s="56">
        <v>32011.590929999998</v>
      </c>
      <c r="D22" s="118">
        <v>42320.505789999988</v>
      </c>
      <c r="E22" s="118">
        <v>31001.523410000002</v>
      </c>
      <c r="F22" s="118">
        <v>31548.505950000002</v>
      </c>
      <c r="G22" s="118">
        <v>30308.29867</v>
      </c>
      <c r="H22" s="118">
        <v>19464.467430000001</v>
      </c>
      <c r="I22" s="118">
        <v>21043.052950000005</v>
      </c>
      <c r="J22" s="118">
        <v>36934.960970000007</v>
      </c>
      <c r="K22" s="81">
        <v>2942.3328099999999</v>
      </c>
      <c r="L22" s="81">
        <v>5020.0074199999999</v>
      </c>
      <c r="M22" s="118">
        <v>7148.7194600000003</v>
      </c>
      <c r="N22" s="196">
        <v>10567.97136</v>
      </c>
    </row>
    <row r="23" spans="1:14" x14ac:dyDescent="0.3">
      <c r="A23" s="6" t="s">
        <v>79</v>
      </c>
      <c r="B23" s="56">
        <v>103632.35143900001</v>
      </c>
      <c r="C23" s="56">
        <v>83747.273136000003</v>
      </c>
      <c r="D23" s="118">
        <v>69943.850868000009</v>
      </c>
      <c r="E23" s="118">
        <v>83161.893990000011</v>
      </c>
      <c r="F23" s="118">
        <v>103838.03556800001</v>
      </c>
      <c r="G23" s="118">
        <v>102149.705229</v>
      </c>
      <c r="H23" s="118">
        <v>58494.559109000002</v>
      </c>
      <c r="I23" s="118">
        <v>102995.01762299999</v>
      </c>
      <c r="J23" s="118">
        <v>170378.09262900002</v>
      </c>
      <c r="K23" s="81">
        <v>8887.4217770000014</v>
      </c>
      <c r="L23" s="81">
        <v>11839.180645999999</v>
      </c>
      <c r="M23" s="118">
        <v>27176.580473999999</v>
      </c>
      <c r="N23" s="196">
        <v>31562.627905000001</v>
      </c>
    </row>
    <row r="24" spans="1:14" x14ac:dyDescent="0.3">
      <c r="A24" s="6" t="s">
        <v>80</v>
      </c>
      <c r="B24" s="56">
        <v>115153.41984999999</v>
      </c>
      <c r="C24" s="56">
        <v>115828.01093999999</v>
      </c>
      <c r="D24" s="118">
        <v>45348.733919999991</v>
      </c>
      <c r="E24" s="118">
        <v>41113.186319999993</v>
      </c>
      <c r="F24" s="118">
        <v>38808.033940000008</v>
      </c>
      <c r="G24" s="118">
        <v>31868.956090000003</v>
      </c>
      <c r="H24" s="118">
        <v>30340.031420000007</v>
      </c>
      <c r="I24" s="118">
        <v>34828.48199</v>
      </c>
      <c r="J24" s="118">
        <v>47953.68475</v>
      </c>
      <c r="K24" s="81">
        <v>3245.0593600000002</v>
      </c>
      <c r="L24" s="81">
        <v>3803.4176000000002</v>
      </c>
      <c r="M24" s="118">
        <v>5456.0234199999995</v>
      </c>
      <c r="N24" s="196">
        <v>12402.987880000001</v>
      </c>
    </row>
    <row r="25" spans="1:14" x14ac:dyDescent="0.3">
      <c r="A25" s="6" t="s">
        <v>81</v>
      </c>
      <c r="B25" s="56">
        <v>327084.58573999995</v>
      </c>
      <c r="C25" s="56">
        <v>317120.40213</v>
      </c>
      <c r="D25" s="118">
        <v>305484.31921000005</v>
      </c>
      <c r="E25" s="118">
        <v>307243.37514999998</v>
      </c>
      <c r="F25" s="118">
        <v>323993.86695999996</v>
      </c>
      <c r="G25" s="118">
        <v>329875.54960999999</v>
      </c>
      <c r="H25" s="118">
        <v>217747.62307</v>
      </c>
      <c r="I25" s="118">
        <v>302261.52108999999</v>
      </c>
      <c r="J25" s="118">
        <v>433402.20033999992</v>
      </c>
      <c r="K25" s="81">
        <v>24876.981230000005</v>
      </c>
      <c r="L25" s="81">
        <v>31122.247299999999</v>
      </c>
      <c r="M25" s="118">
        <v>51084.221369999992</v>
      </c>
      <c r="N25" s="196">
        <v>88959.139169999995</v>
      </c>
    </row>
    <row r="26" spans="1:14" x14ac:dyDescent="0.3">
      <c r="A26" s="6" t="s">
        <v>82</v>
      </c>
      <c r="B26" s="56">
        <v>6511.8448000000008</v>
      </c>
      <c r="C26" s="56">
        <v>5039.4235099999996</v>
      </c>
      <c r="D26" s="118">
        <v>3918.5222199999998</v>
      </c>
      <c r="E26" s="118">
        <v>3512.9611900000009</v>
      </c>
      <c r="F26" s="118">
        <v>4082.0174299999999</v>
      </c>
      <c r="G26" s="118">
        <v>3169.6308929999996</v>
      </c>
      <c r="H26" s="118">
        <v>2165.47885</v>
      </c>
      <c r="I26" s="118">
        <v>3804.5464900000002</v>
      </c>
      <c r="J26" s="118">
        <v>3738.2453600000003</v>
      </c>
      <c r="K26" s="81">
        <v>125.49023</v>
      </c>
      <c r="L26" s="81">
        <v>224.14922000000001</v>
      </c>
      <c r="M26" s="118">
        <v>322.55547999999999</v>
      </c>
      <c r="N26" s="196">
        <v>721.40418999999997</v>
      </c>
    </row>
    <row r="27" spans="1:14" x14ac:dyDescent="0.3">
      <c r="A27" s="6" t="s">
        <v>83</v>
      </c>
      <c r="B27" s="56">
        <v>5339.3640700000014</v>
      </c>
      <c r="C27" s="56">
        <v>4571.4848900000006</v>
      </c>
      <c r="D27" s="118">
        <v>4553.3782899999987</v>
      </c>
      <c r="E27" s="118">
        <v>3005.2100399999995</v>
      </c>
      <c r="F27" s="118">
        <v>2452.3394199999993</v>
      </c>
      <c r="G27" s="118">
        <v>1567.5258199999998</v>
      </c>
      <c r="H27" s="118">
        <v>2081.01487</v>
      </c>
      <c r="I27" s="118">
        <v>2473.9238300000002</v>
      </c>
      <c r="J27" s="118">
        <v>3602.3222600000008</v>
      </c>
      <c r="K27" s="81">
        <v>249.76351</v>
      </c>
      <c r="L27" s="81">
        <v>375.33589000000001</v>
      </c>
      <c r="M27" s="118">
        <v>572.91849999999999</v>
      </c>
      <c r="N27" s="196">
        <v>881.03422999999998</v>
      </c>
    </row>
    <row r="28" spans="1:14" x14ac:dyDescent="0.3">
      <c r="A28" s="8" t="s">
        <v>59</v>
      </c>
      <c r="B28" s="85">
        <v>1924797.3832710006</v>
      </c>
      <c r="C28" s="82">
        <v>1992492.8040480001</v>
      </c>
      <c r="D28" s="119">
        <v>1905532.0838540001</v>
      </c>
      <c r="E28" s="119">
        <v>1831768.962327</v>
      </c>
      <c r="F28" s="119">
        <v>1915480.028739</v>
      </c>
      <c r="G28" s="119">
        <v>1971808.4678259999</v>
      </c>
      <c r="H28" s="119">
        <v>1574195.0917290002</v>
      </c>
      <c r="I28" s="119">
        <v>2121176.1423210003</v>
      </c>
      <c r="J28" s="119">
        <v>2794989.0949239996</v>
      </c>
      <c r="K28" s="119">
        <v>220676.86850400001</v>
      </c>
      <c r="L28" s="119">
        <v>229654.08876499996</v>
      </c>
      <c r="M28" s="197">
        <v>499766.001445</v>
      </c>
      <c r="N28" s="198">
        <v>642040.38958199997</v>
      </c>
    </row>
    <row r="29" spans="1:14" x14ac:dyDescent="0.3">
      <c r="A29" s="8"/>
      <c r="B29" s="95"/>
      <c r="C29" s="95"/>
      <c r="D29" s="118"/>
      <c r="E29" s="118"/>
      <c r="F29" s="118"/>
      <c r="G29" s="118"/>
      <c r="H29" s="118"/>
      <c r="I29" s="118"/>
      <c r="J29" s="118"/>
      <c r="K29" s="120"/>
      <c r="L29" s="8"/>
      <c r="M29" s="118"/>
      <c r="N29" s="196"/>
    </row>
    <row r="30" spans="1:14" x14ac:dyDescent="0.3">
      <c r="A30" s="8" t="s">
        <v>84</v>
      </c>
      <c r="B30" s="83">
        <v>716862.98412600008</v>
      </c>
      <c r="C30" s="84">
        <v>627952.19683300005</v>
      </c>
      <c r="D30" s="83">
        <v>492095.91574000003</v>
      </c>
      <c r="E30" s="83">
        <v>555169.90573200001</v>
      </c>
      <c r="F30" s="83">
        <v>481878.22059000004</v>
      </c>
      <c r="G30" s="83">
        <v>491802.45471700007</v>
      </c>
      <c r="H30" s="83">
        <v>425556.32705399999</v>
      </c>
      <c r="I30" s="83">
        <v>527218.59440699988</v>
      </c>
      <c r="J30" s="83">
        <v>589391.22684699995</v>
      </c>
      <c r="K30" s="152">
        <v>39925.079229000003</v>
      </c>
      <c r="L30" s="152">
        <v>38955.705583000003</v>
      </c>
      <c r="M30" s="152">
        <v>65007.775614999991</v>
      </c>
      <c r="N30" s="152">
        <v>103314.19172800001</v>
      </c>
    </row>
    <row r="31" spans="1:14" x14ac:dyDescent="0.3">
      <c r="A31" s="8"/>
      <c r="B31" s="31"/>
      <c r="C31" s="17"/>
      <c r="D31" s="145"/>
      <c r="E31" s="145"/>
      <c r="F31" s="145"/>
      <c r="G31" s="145"/>
      <c r="H31" s="145"/>
      <c r="I31" s="145"/>
      <c r="J31" s="145"/>
      <c r="K31" s="8"/>
      <c r="L31" s="8"/>
      <c r="M31" s="197"/>
      <c r="N31" s="198"/>
    </row>
    <row r="32" spans="1:14" x14ac:dyDescent="0.3">
      <c r="A32" s="9" t="s">
        <v>60</v>
      </c>
      <c r="B32" s="86">
        <v>-902324.91461500048</v>
      </c>
      <c r="C32" s="86">
        <v>-1068714.1374049999</v>
      </c>
      <c r="D32" s="121">
        <v>-1134254.393164</v>
      </c>
      <c r="E32" s="121">
        <v>-1008073.1331249999</v>
      </c>
      <c r="F32" s="121">
        <v>-1134777.5778589998</v>
      </c>
      <c r="G32" s="121">
        <v>-1170139.0887189999</v>
      </c>
      <c r="H32" s="121">
        <v>-947607.50302500022</v>
      </c>
      <c r="I32" s="121">
        <v>-1314385.0638340006</v>
      </c>
      <c r="J32" s="121">
        <v>-1805669.9570169996</v>
      </c>
      <c r="K32" s="121">
        <v>-157450.47554500002</v>
      </c>
      <c r="L32" s="121">
        <v>-161630.12035199997</v>
      </c>
      <c r="M32" s="86">
        <v>-389201.74061000004</v>
      </c>
      <c r="N32" s="121">
        <v>-456309.07188399998</v>
      </c>
    </row>
    <row r="33" spans="1:12" x14ac:dyDescent="0.3">
      <c r="A33" s="1" t="s">
        <v>85</v>
      </c>
    </row>
    <row r="34" spans="1:12" x14ac:dyDescent="0.3">
      <c r="A34" s="1" t="s">
        <v>86</v>
      </c>
    </row>
    <row r="35" spans="1:12" x14ac:dyDescent="0.3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7" spans="1:12" x14ac:dyDescent="0.3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</sheetData>
  <mergeCells count="5">
    <mergeCell ref="K5:L5"/>
    <mergeCell ref="A2:L2"/>
    <mergeCell ref="A1:L1"/>
    <mergeCell ref="M5:N5"/>
    <mergeCell ref="A4:N4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H36"/>
  <sheetViews>
    <sheetView workbookViewId="0">
      <selection activeCell="D12" sqref="D12"/>
    </sheetView>
  </sheetViews>
  <sheetFormatPr defaultRowHeight="14.4" x14ac:dyDescent="0.3"/>
  <cols>
    <col min="1" max="1" width="28.44140625" customWidth="1"/>
    <col min="2" max="4" width="11.5546875" bestFit="1" customWidth="1"/>
    <col min="5" max="5" width="10.88671875" bestFit="1" customWidth="1"/>
    <col min="6" max="8" width="11.5546875" bestFit="1" customWidth="1"/>
    <col min="9" max="9" width="10.88671875" bestFit="1" customWidth="1"/>
    <col min="10" max="11" width="11.5546875" bestFit="1" customWidth="1"/>
    <col min="12" max="12" width="11.5546875" customWidth="1"/>
    <col min="13" max="13" width="10.88671875" bestFit="1" customWidth="1"/>
    <col min="14" max="17" width="11.5546875" bestFit="1" customWidth="1"/>
    <col min="18" max="25" width="11.5546875" customWidth="1"/>
    <col min="26" max="30" width="12.33203125" bestFit="1" customWidth="1"/>
    <col min="31" max="34" width="12.33203125" customWidth="1"/>
  </cols>
  <sheetData>
    <row r="1" spans="1:34" x14ac:dyDescent="0.3">
      <c r="A1" s="214" t="s">
        <v>182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34" x14ac:dyDescent="0.3">
      <c r="A2" s="214" t="s">
        <v>136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34" x14ac:dyDescent="0.3">
      <c r="A3" s="13"/>
      <c r="D3" s="18"/>
      <c r="F3" s="18"/>
      <c r="G3" s="18"/>
      <c r="K3" s="18"/>
      <c r="R3" s="18"/>
      <c r="S3" s="18"/>
      <c r="T3" s="18"/>
      <c r="U3" s="18"/>
      <c r="V3" s="18"/>
      <c r="W3" s="18"/>
      <c r="X3" s="18"/>
      <c r="AC3" s="18"/>
      <c r="AD3" s="18" t="s">
        <v>173</v>
      </c>
      <c r="AE3" s="18"/>
      <c r="AF3" s="18"/>
      <c r="AG3" s="18"/>
      <c r="AH3" s="18"/>
    </row>
    <row r="4" spans="1:34" x14ac:dyDescent="0.3">
      <c r="A4" s="234" t="s">
        <v>15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</row>
    <row r="5" spans="1:34" x14ac:dyDescent="0.3">
      <c r="A5" s="237"/>
      <c r="B5" s="236" t="s">
        <v>89</v>
      </c>
      <c r="C5" s="236" t="s">
        <v>90</v>
      </c>
      <c r="D5" s="236" t="s">
        <v>88</v>
      </c>
      <c r="E5" s="231" t="s">
        <v>186</v>
      </c>
      <c r="F5" s="236" t="s">
        <v>89</v>
      </c>
      <c r="G5" s="236" t="s">
        <v>90</v>
      </c>
      <c r="H5" s="236" t="s">
        <v>88</v>
      </c>
      <c r="I5" s="236" t="s">
        <v>186</v>
      </c>
      <c r="J5" s="236" t="s">
        <v>89</v>
      </c>
      <c r="K5" s="236" t="s">
        <v>90</v>
      </c>
      <c r="L5" s="236" t="s">
        <v>88</v>
      </c>
      <c r="M5" s="236" t="s">
        <v>186</v>
      </c>
      <c r="N5" s="236" t="s">
        <v>89</v>
      </c>
      <c r="O5" s="236" t="s">
        <v>90</v>
      </c>
      <c r="P5" s="236" t="s">
        <v>88</v>
      </c>
      <c r="Q5" s="236" t="s">
        <v>186</v>
      </c>
      <c r="R5" s="236" t="s">
        <v>89</v>
      </c>
      <c r="S5" s="236" t="s">
        <v>90</v>
      </c>
      <c r="T5" s="236" t="s">
        <v>88</v>
      </c>
      <c r="U5" s="236" t="s">
        <v>186</v>
      </c>
      <c r="V5" s="236" t="s">
        <v>89</v>
      </c>
      <c r="W5" s="236" t="s">
        <v>90</v>
      </c>
      <c r="X5" s="236" t="s">
        <v>88</v>
      </c>
      <c r="Y5" s="236" t="s">
        <v>186</v>
      </c>
      <c r="Z5" s="236" t="s">
        <v>89</v>
      </c>
      <c r="AA5" s="236" t="s">
        <v>90</v>
      </c>
      <c r="AB5" s="236" t="s">
        <v>88</v>
      </c>
      <c r="AC5" s="236" t="s">
        <v>186</v>
      </c>
      <c r="AD5" s="236" t="s">
        <v>89</v>
      </c>
      <c r="AE5" s="236" t="s">
        <v>90</v>
      </c>
      <c r="AF5" s="236" t="s">
        <v>88</v>
      </c>
      <c r="AG5" s="236" t="s">
        <v>186</v>
      </c>
      <c r="AH5" s="236" t="s">
        <v>89</v>
      </c>
    </row>
    <row r="6" spans="1:34" x14ac:dyDescent="0.3">
      <c r="A6" s="238"/>
      <c r="B6" s="236"/>
      <c r="C6" s="236"/>
      <c r="D6" s="236"/>
      <c r="E6" s="231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</row>
    <row r="7" spans="1:34" x14ac:dyDescent="0.3">
      <c r="A7" s="8"/>
      <c r="B7" s="148">
        <v>2016</v>
      </c>
      <c r="C7" s="148">
        <v>2016</v>
      </c>
      <c r="D7" s="148">
        <v>2016</v>
      </c>
      <c r="E7" s="151">
        <v>2016</v>
      </c>
      <c r="F7" s="148">
        <v>2017</v>
      </c>
      <c r="G7" s="148">
        <v>2017</v>
      </c>
      <c r="H7" s="148">
        <v>2017</v>
      </c>
      <c r="I7" s="148">
        <v>2017</v>
      </c>
      <c r="J7" s="148">
        <v>2018</v>
      </c>
      <c r="K7" s="148">
        <v>2018</v>
      </c>
      <c r="L7" s="148">
        <v>2018</v>
      </c>
      <c r="M7" s="148">
        <v>2018</v>
      </c>
      <c r="N7" s="148">
        <v>2019</v>
      </c>
      <c r="O7" s="148">
        <v>2019</v>
      </c>
      <c r="P7" s="148">
        <v>2019</v>
      </c>
      <c r="Q7" s="148">
        <v>2019</v>
      </c>
      <c r="R7" s="148">
        <v>2020</v>
      </c>
      <c r="S7" s="148">
        <v>2020</v>
      </c>
      <c r="T7" s="148">
        <v>2020</v>
      </c>
      <c r="U7" s="148">
        <v>2020</v>
      </c>
      <c r="V7" s="148">
        <v>2021</v>
      </c>
      <c r="W7" s="148">
        <v>2021</v>
      </c>
      <c r="X7" s="148">
        <v>2021</v>
      </c>
      <c r="Y7" s="148">
        <v>2021</v>
      </c>
      <c r="Z7" s="148">
        <v>2022</v>
      </c>
      <c r="AA7" s="148">
        <v>2022</v>
      </c>
      <c r="AB7" s="148">
        <v>2022</v>
      </c>
      <c r="AC7" s="148">
        <v>2022</v>
      </c>
      <c r="AD7" s="148">
        <v>2023</v>
      </c>
      <c r="AE7" s="148">
        <v>2023</v>
      </c>
      <c r="AF7" s="148">
        <v>2023</v>
      </c>
      <c r="AG7" s="148">
        <v>2023</v>
      </c>
      <c r="AH7" s="148">
        <v>2024</v>
      </c>
    </row>
    <row r="8" spans="1:34" x14ac:dyDescent="0.3">
      <c r="A8" s="8" t="s">
        <v>39</v>
      </c>
      <c r="B8" s="6"/>
      <c r="C8" s="6"/>
      <c r="D8" s="6"/>
      <c r="E8" s="14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x14ac:dyDescent="0.3">
      <c r="A9" s="6" t="s">
        <v>40</v>
      </c>
      <c r="B9" s="81">
        <v>48762.265579999999</v>
      </c>
      <c r="C9" s="81">
        <v>52334.1175</v>
      </c>
      <c r="D9" s="81">
        <v>52892.908750000002</v>
      </c>
      <c r="E9" s="56">
        <v>52170.943579999999</v>
      </c>
      <c r="F9" s="118">
        <v>45351.150249999999</v>
      </c>
      <c r="G9" s="118">
        <v>51879.526079999996</v>
      </c>
      <c r="H9" s="118">
        <v>43474.434890000004</v>
      </c>
      <c r="I9" s="118">
        <v>53471.413749999992</v>
      </c>
      <c r="J9" s="118">
        <v>44695.24525</v>
      </c>
      <c r="K9" s="118">
        <v>52804.49295</v>
      </c>
      <c r="L9" s="118">
        <v>50982.235000000001</v>
      </c>
      <c r="M9" s="118">
        <v>53804.234909999999</v>
      </c>
      <c r="N9" s="118">
        <v>47756.106850000004</v>
      </c>
      <c r="O9" s="118">
        <v>54500.242800000007</v>
      </c>
      <c r="P9" s="118">
        <v>53715.591220000002</v>
      </c>
      <c r="Q9" s="118">
        <v>57907.111370000006</v>
      </c>
      <c r="R9" s="118">
        <v>54761.18507</v>
      </c>
      <c r="S9" s="118">
        <v>51343.301039999998</v>
      </c>
      <c r="T9" s="192">
        <v>56936.67884</v>
      </c>
      <c r="U9" s="118">
        <v>68303.861669999998</v>
      </c>
      <c r="V9" s="118">
        <v>64258.534379999997</v>
      </c>
      <c r="W9" s="118">
        <v>72455.847909999997</v>
      </c>
      <c r="X9" s="2">
        <v>56786.031950000004</v>
      </c>
      <c r="Y9" s="118">
        <v>59186.375919999999</v>
      </c>
      <c r="Z9" s="189">
        <v>62004.50088</v>
      </c>
      <c r="AA9" s="189">
        <v>68950.797250000003</v>
      </c>
      <c r="AB9" s="189">
        <v>65964.148990000002</v>
      </c>
      <c r="AC9" s="189">
        <v>78545.392330000002</v>
      </c>
      <c r="AD9" s="189">
        <v>71345.979069999987</v>
      </c>
      <c r="AE9" s="189">
        <v>77521.623090000008</v>
      </c>
      <c r="AF9" s="189">
        <v>69515.473859999998</v>
      </c>
      <c r="AG9" s="189">
        <v>73915.466400000005</v>
      </c>
      <c r="AH9" s="189">
        <v>71455.471579999998</v>
      </c>
    </row>
    <row r="10" spans="1:34" x14ac:dyDescent="0.3">
      <c r="A10" s="6" t="s">
        <v>41</v>
      </c>
      <c r="B10" s="81">
        <v>3896.6399300000003</v>
      </c>
      <c r="C10" s="81">
        <v>4694.20748</v>
      </c>
      <c r="D10" s="81">
        <v>5529.9570400000002</v>
      </c>
      <c r="E10" s="56">
        <v>5170.6728599999997</v>
      </c>
      <c r="F10" s="118">
        <v>3547.7959800000003</v>
      </c>
      <c r="G10" s="118">
        <v>4316.3157499999998</v>
      </c>
      <c r="H10" s="118">
        <v>2689.2722300000005</v>
      </c>
      <c r="I10" s="118">
        <v>9013.5432200000014</v>
      </c>
      <c r="J10" s="118">
        <v>4052.52468</v>
      </c>
      <c r="K10" s="118">
        <v>3746.9919199999999</v>
      </c>
      <c r="L10" s="118">
        <v>4944.7302199999995</v>
      </c>
      <c r="M10" s="118">
        <v>2793.9195800000002</v>
      </c>
      <c r="N10" s="118">
        <v>3370.0130899999999</v>
      </c>
      <c r="O10" s="118">
        <v>3075.5935499999996</v>
      </c>
      <c r="P10" s="118">
        <v>3099.0689299999999</v>
      </c>
      <c r="Q10" s="118">
        <v>5342.5755099999997</v>
      </c>
      <c r="R10" s="118">
        <v>2822.7149299999996</v>
      </c>
      <c r="S10" s="118">
        <v>2116.1705299999999</v>
      </c>
      <c r="T10" s="192">
        <v>1191.8131600000002</v>
      </c>
      <c r="U10" s="118">
        <v>1799.89553</v>
      </c>
      <c r="V10" s="118">
        <v>2754.5980099999997</v>
      </c>
      <c r="W10" s="118">
        <v>3659.06873</v>
      </c>
      <c r="X10" s="2">
        <v>2678.8577999999998</v>
      </c>
      <c r="Y10" s="118">
        <v>5118.926300000001</v>
      </c>
      <c r="Z10" s="189">
        <v>5497.9580500000011</v>
      </c>
      <c r="AA10" s="189">
        <v>5899.2989900000002</v>
      </c>
      <c r="AB10" s="189">
        <v>4831.5515400000004</v>
      </c>
      <c r="AC10" s="189">
        <v>5319.2715199999993</v>
      </c>
      <c r="AD10" s="189">
        <v>5667.4544699999997</v>
      </c>
      <c r="AE10" s="189">
        <v>3688.5273899999997</v>
      </c>
      <c r="AF10" s="189">
        <v>5369.5067099999997</v>
      </c>
      <c r="AG10" s="189">
        <v>6945.1476500000008</v>
      </c>
      <c r="AH10" s="189">
        <v>7025.0490199999995</v>
      </c>
    </row>
    <row r="11" spans="1:34" x14ac:dyDescent="0.3">
      <c r="A11" s="6" t="s">
        <v>42</v>
      </c>
      <c r="B11" s="81">
        <v>12078.350560000001</v>
      </c>
      <c r="C11" s="81">
        <v>14961.851190000001</v>
      </c>
      <c r="D11" s="81">
        <v>15841.77975</v>
      </c>
      <c r="E11" s="56">
        <v>16764.566170000002</v>
      </c>
      <c r="F11" s="118">
        <v>11857.744309999998</v>
      </c>
      <c r="G11" s="118">
        <v>11784.9946</v>
      </c>
      <c r="H11" s="118">
        <v>14458.287370000002</v>
      </c>
      <c r="I11" s="118">
        <v>18170.523659999999</v>
      </c>
      <c r="J11" s="118">
        <v>13432.832339999999</v>
      </c>
      <c r="K11" s="118">
        <v>14186.292589999999</v>
      </c>
      <c r="L11" s="118">
        <v>13307.624620000001</v>
      </c>
      <c r="M11" s="118">
        <v>15549.339579999998</v>
      </c>
      <c r="N11" s="118">
        <v>11542.06601</v>
      </c>
      <c r="O11" s="118">
        <v>12843.552</v>
      </c>
      <c r="P11" s="118">
        <v>16719.195030000003</v>
      </c>
      <c r="Q11" s="118">
        <v>19673.69427</v>
      </c>
      <c r="R11" s="118">
        <v>12228.612859999999</v>
      </c>
      <c r="S11" s="118">
        <v>7273.6871700000002</v>
      </c>
      <c r="T11" s="192">
        <v>8835.2270100000005</v>
      </c>
      <c r="U11" s="118">
        <v>13939.167919999998</v>
      </c>
      <c r="V11" s="118">
        <v>12752.64575</v>
      </c>
      <c r="W11" s="118">
        <v>11716.048260000001</v>
      </c>
      <c r="X11" s="2">
        <v>12712.909509999999</v>
      </c>
      <c r="Y11" s="118">
        <v>19967.265530000001</v>
      </c>
      <c r="Z11" s="189">
        <v>15143.12933</v>
      </c>
      <c r="AA11" s="189">
        <v>19478.669530000003</v>
      </c>
      <c r="AB11" s="189">
        <v>17628.563160000002</v>
      </c>
      <c r="AC11" s="189">
        <v>26425.404310000002</v>
      </c>
      <c r="AD11" s="189">
        <v>17061.360980000001</v>
      </c>
      <c r="AE11" s="189">
        <v>19391.223810000003</v>
      </c>
      <c r="AF11" s="189">
        <v>22640.046859999999</v>
      </c>
      <c r="AG11" s="189">
        <v>22468.419239999999</v>
      </c>
      <c r="AH11" s="189">
        <v>15907.06774</v>
      </c>
    </row>
    <row r="12" spans="1:34" x14ac:dyDescent="0.3">
      <c r="A12" s="6" t="s">
        <v>43</v>
      </c>
      <c r="B12" s="81">
        <v>13610.443979999998</v>
      </c>
      <c r="C12" s="81">
        <v>17083.34619</v>
      </c>
      <c r="D12" s="81">
        <v>18849.155730000002</v>
      </c>
      <c r="E12" s="56">
        <v>20511.67511</v>
      </c>
      <c r="F12" s="118">
        <v>14819.982099999999</v>
      </c>
      <c r="G12" s="118">
        <v>15728.30373</v>
      </c>
      <c r="H12" s="118">
        <v>14008.590320000001</v>
      </c>
      <c r="I12" s="118">
        <v>17306.434020000001</v>
      </c>
      <c r="J12" s="118">
        <v>12659.860919999999</v>
      </c>
      <c r="K12" s="118">
        <v>14183.838949999999</v>
      </c>
      <c r="L12" s="118">
        <v>13344.302589999999</v>
      </c>
      <c r="M12" s="118">
        <v>15168.988519999999</v>
      </c>
      <c r="N12" s="118">
        <v>12915.125610000001</v>
      </c>
      <c r="O12" s="118">
        <v>15292.375399999999</v>
      </c>
      <c r="P12" s="118">
        <v>14358.084480000001</v>
      </c>
      <c r="Q12" s="118">
        <v>16209.840789999998</v>
      </c>
      <c r="R12" s="118">
        <v>12788.75836</v>
      </c>
      <c r="S12" s="118">
        <v>8960.7763300000006</v>
      </c>
      <c r="T12" s="192">
        <v>12124.479459999999</v>
      </c>
      <c r="U12" s="118">
        <v>15470.33596</v>
      </c>
      <c r="V12" s="118">
        <v>14297.288329999999</v>
      </c>
      <c r="W12" s="118">
        <v>14263.819219999999</v>
      </c>
      <c r="X12" s="2">
        <v>15983.814130000002</v>
      </c>
      <c r="Y12" s="118">
        <v>24913.100280000002</v>
      </c>
      <c r="Z12" s="189">
        <v>18440.667679999999</v>
      </c>
      <c r="AA12" s="189">
        <v>22161.59965</v>
      </c>
      <c r="AB12" s="189">
        <v>19399.974240000003</v>
      </c>
      <c r="AC12" s="189">
        <v>28127.47352</v>
      </c>
      <c r="AD12" s="189">
        <v>19515.22957</v>
      </c>
      <c r="AE12" s="189">
        <v>21553.867569999999</v>
      </c>
      <c r="AF12" s="189">
        <v>21422.691179999998</v>
      </c>
      <c r="AG12" s="189">
        <v>26411.841469999999</v>
      </c>
      <c r="AH12" s="189">
        <v>19484.828420000002</v>
      </c>
    </row>
    <row r="13" spans="1:34" x14ac:dyDescent="0.3">
      <c r="A13" s="6" t="s">
        <v>44</v>
      </c>
      <c r="B13" s="81">
        <v>22050.359769999999</v>
      </c>
      <c r="C13" s="81">
        <v>28213.183169999997</v>
      </c>
      <c r="D13" s="81">
        <v>27921.589469999999</v>
      </c>
      <c r="E13" s="56">
        <v>27036.425810000001</v>
      </c>
      <c r="F13" s="118">
        <v>26470.154579999999</v>
      </c>
      <c r="G13" s="118">
        <v>30032.701369999999</v>
      </c>
      <c r="H13" s="118">
        <v>28778.206560000002</v>
      </c>
      <c r="I13" s="118">
        <v>27011.542020000001</v>
      </c>
      <c r="J13" s="118">
        <v>22821.27564</v>
      </c>
      <c r="K13" s="118">
        <v>25873.219580000001</v>
      </c>
      <c r="L13" s="118">
        <v>27947.681949999998</v>
      </c>
      <c r="M13" s="118">
        <v>23519.790860000001</v>
      </c>
      <c r="N13" s="118">
        <v>20868.225930000001</v>
      </c>
      <c r="O13" s="118">
        <v>26958.54464</v>
      </c>
      <c r="P13" s="118">
        <v>25248.360699999997</v>
      </c>
      <c r="Q13" s="118">
        <v>26458.386289999999</v>
      </c>
      <c r="R13" s="118">
        <v>23439.844280000001</v>
      </c>
      <c r="S13" s="118">
        <v>20426.517899999999</v>
      </c>
      <c r="T13" s="192">
        <v>31190.676909999995</v>
      </c>
      <c r="U13" s="118">
        <v>27162.406289999999</v>
      </c>
      <c r="V13" s="118">
        <v>26193.973999999998</v>
      </c>
      <c r="W13" s="118">
        <v>24816.783789999998</v>
      </c>
      <c r="X13" s="2">
        <v>27670.029649999997</v>
      </c>
      <c r="Y13" s="118">
        <v>32819.412779999999</v>
      </c>
      <c r="Z13" s="189">
        <v>28541.928509999998</v>
      </c>
      <c r="AA13" s="189">
        <v>31837.780629999994</v>
      </c>
      <c r="AB13" s="189">
        <v>31638.53068</v>
      </c>
      <c r="AC13" s="189">
        <v>42562.871870000003</v>
      </c>
      <c r="AD13" s="189">
        <v>30324.288829999998</v>
      </c>
      <c r="AE13" s="189">
        <v>31399.339700000004</v>
      </c>
      <c r="AF13" s="189">
        <v>37058.821900000003</v>
      </c>
      <c r="AG13" s="189">
        <v>36211.39417</v>
      </c>
      <c r="AH13" s="189">
        <v>32786.577749999997</v>
      </c>
    </row>
    <row r="14" spans="1:34" x14ac:dyDescent="0.3">
      <c r="A14" s="8" t="s">
        <v>45</v>
      </c>
      <c r="B14" s="81"/>
      <c r="C14" s="81"/>
      <c r="D14" s="81"/>
      <c r="E14" s="56"/>
      <c r="F14" s="118"/>
      <c r="G14" s="118"/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92">
        <v>0</v>
      </c>
      <c r="U14" s="118">
        <v>0</v>
      </c>
      <c r="V14" s="118">
        <v>0</v>
      </c>
      <c r="W14" s="118">
        <v>0</v>
      </c>
      <c r="X14" s="2">
        <v>0</v>
      </c>
      <c r="Y14" s="118">
        <v>0</v>
      </c>
      <c r="Z14" s="189">
        <v>0</v>
      </c>
      <c r="AA14" s="189">
        <v>0</v>
      </c>
      <c r="AB14" s="189">
        <v>0</v>
      </c>
      <c r="AC14" s="189">
        <v>0</v>
      </c>
      <c r="AD14" s="189">
        <v>0</v>
      </c>
      <c r="AE14" s="189">
        <v>0</v>
      </c>
      <c r="AF14" s="189">
        <v>0</v>
      </c>
      <c r="AG14" s="189">
        <v>0</v>
      </c>
      <c r="AH14" s="189">
        <v>0</v>
      </c>
    </row>
    <row r="15" spans="1:34" x14ac:dyDescent="0.3">
      <c r="A15" s="6" t="s">
        <v>46</v>
      </c>
      <c r="B15" s="81">
        <v>7226.8500899999999</v>
      </c>
      <c r="C15" s="81">
        <v>6874.3428900000008</v>
      </c>
      <c r="D15" s="81">
        <v>7769.6380099999997</v>
      </c>
      <c r="E15" s="56">
        <v>6203.5599700000002</v>
      </c>
      <c r="F15" s="118">
        <v>7683.3420299999989</v>
      </c>
      <c r="G15" s="118">
        <v>6140.6280900000002</v>
      </c>
      <c r="H15" s="118">
        <v>5569.1414000000004</v>
      </c>
      <c r="I15" s="118">
        <v>6842.0817900000002</v>
      </c>
      <c r="J15" s="118">
        <v>6293.1178099999997</v>
      </c>
      <c r="K15" s="118">
        <v>5852.5067199999994</v>
      </c>
      <c r="L15" s="118">
        <v>4850.1657699999996</v>
      </c>
      <c r="M15" s="118">
        <v>6664.08385</v>
      </c>
      <c r="N15" s="118">
        <v>7069.4252099999994</v>
      </c>
      <c r="O15" s="118">
        <v>6345.7301899999993</v>
      </c>
      <c r="P15" s="118">
        <v>6240.9017699999995</v>
      </c>
      <c r="Q15" s="118">
        <v>6399.3323199999995</v>
      </c>
      <c r="R15" s="118">
        <v>5526.4507599999997</v>
      </c>
      <c r="S15" s="118">
        <v>5701.6587299999992</v>
      </c>
      <c r="T15" s="192">
        <v>6662.1165799999999</v>
      </c>
      <c r="U15" s="118">
        <v>5489.1118200000001</v>
      </c>
      <c r="V15" s="118">
        <v>6772.6277099999988</v>
      </c>
      <c r="W15" s="118">
        <v>6054.850550000001</v>
      </c>
      <c r="X15" s="2">
        <v>4934.5025900000001</v>
      </c>
      <c r="Y15" s="118">
        <v>6345.1365900000001</v>
      </c>
      <c r="Z15" s="189">
        <v>7546.5184300000001</v>
      </c>
      <c r="AA15" s="189">
        <v>8359.6202400000002</v>
      </c>
      <c r="AB15" s="189">
        <v>7714.1711699999996</v>
      </c>
      <c r="AC15" s="189">
        <v>8911.4666400000006</v>
      </c>
      <c r="AD15" s="189">
        <v>9552.9318599999988</v>
      </c>
      <c r="AE15" s="189">
        <v>5959.0028899999998</v>
      </c>
      <c r="AF15" s="189">
        <v>7384.6846500000001</v>
      </c>
      <c r="AG15" s="189">
        <v>8128.96558</v>
      </c>
      <c r="AH15" s="189">
        <v>10503.37471</v>
      </c>
    </row>
    <row r="16" spans="1:34" x14ac:dyDescent="0.3">
      <c r="A16" s="6" t="s">
        <v>47</v>
      </c>
      <c r="B16" s="81">
        <v>24913.906230000001</v>
      </c>
      <c r="C16" s="81">
        <v>34740.217517999998</v>
      </c>
      <c r="D16" s="81">
        <v>26797.716156999999</v>
      </c>
      <c r="E16" s="56">
        <v>30763.716751</v>
      </c>
      <c r="F16" s="118">
        <v>34658.151300000005</v>
      </c>
      <c r="G16" s="118">
        <v>32488.816085000002</v>
      </c>
      <c r="H16" s="118">
        <v>37516.807938999998</v>
      </c>
      <c r="I16" s="118">
        <v>33558.367012999995</v>
      </c>
      <c r="J16" s="118">
        <v>39977.265962999998</v>
      </c>
      <c r="K16" s="118">
        <v>45494.312712999999</v>
      </c>
      <c r="L16" s="118">
        <v>39529.663943000007</v>
      </c>
      <c r="M16" s="118">
        <v>52746.800572</v>
      </c>
      <c r="N16" s="118">
        <v>44815.00849</v>
      </c>
      <c r="O16" s="118">
        <v>52345.475394000001</v>
      </c>
      <c r="P16" s="118">
        <v>48786.467438000007</v>
      </c>
      <c r="Q16" s="118">
        <v>46052.160371999998</v>
      </c>
      <c r="R16" s="118">
        <v>46233.172284</v>
      </c>
      <c r="S16" s="118">
        <v>17509.227292</v>
      </c>
      <c r="T16" s="192">
        <v>13626.068228</v>
      </c>
      <c r="U16" s="118">
        <v>24556.459766</v>
      </c>
      <c r="V16" s="118">
        <v>31026.363002999999</v>
      </c>
      <c r="W16" s="118">
        <v>37007.326034000005</v>
      </c>
      <c r="X16" s="2">
        <v>44177.254520000002</v>
      </c>
      <c r="Y16" s="118">
        <v>52469.556831000002</v>
      </c>
      <c r="Z16" s="189">
        <v>58511.889794000002</v>
      </c>
      <c r="AA16" s="189">
        <v>91582.936078999992</v>
      </c>
      <c r="AB16" s="189">
        <v>67774.662587000013</v>
      </c>
      <c r="AC16" s="189">
        <v>59985.981754999993</v>
      </c>
      <c r="AD16" s="189">
        <v>57192.619527000003</v>
      </c>
      <c r="AE16" s="189">
        <v>57632.465267000007</v>
      </c>
      <c r="AF16" s="189">
        <v>66623.831265000001</v>
      </c>
      <c r="AG16" s="189">
        <v>60556.874871999993</v>
      </c>
      <c r="AH16" s="189">
        <v>68099.546008000005</v>
      </c>
    </row>
    <row r="17" spans="1:34" x14ac:dyDescent="0.3">
      <c r="A17" s="6" t="s">
        <v>48</v>
      </c>
      <c r="B17" s="81">
        <v>25436.513800000001</v>
      </c>
      <c r="C17" s="81">
        <v>51344.55756999999</v>
      </c>
      <c r="D17" s="81">
        <v>25969.808509999999</v>
      </c>
      <c r="E17" s="56">
        <v>24688.462600000003</v>
      </c>
      <c r="F17" s="118">
        <v>25488.69931</v>
      </c>
      <c r="G17" s="118">
        <v>23998.475780000001</v>
      </c>
      <c r="H17" s="118">
        <v>24773.009990000002</v>
      </c>
      <c r="I17" s="118">
        <v>27645.565890000002</v>
      </c>
      <c r="J17" s="118">
        <v>25267.147789999999</v>
      </c>
      <c r="K17" s="118">
        <v>25706.056310000004</v>
      </c>
      <c r="L17" s="118">
        <v>27141.666310000004</v>
      </c>
      <c r="M17" s="118">
        <v>22266.568609999998</v>
      </c>
      <c r="N17" s="118">
        <v>25020.402100000003</v>
      </c>
      <c r="O17" s="118">
        <v>26901.597740000001</v>
      </c>
      <c r="P17" s="118">
        <v>26275.996259999996</v>
      </c>
      <c r="Q17" s="118">
        <v>29640.32445</v>
      </c>
      <c r="R17" s="118">
        <v>26552.028849999999</v>
      </c>
      <c r="S17" s="118">
        <v>16621.425999999999</v>
      </c>
      <c r="T17" s="192">
        <v>32060.664780000003</v>
      </c>
      <c r="U17" s="118">
        <v>20841.130969999998</v>
      </c>
      <c r="V17" s="118">
        <v>23661.565240000004</v>
      </c>
      <c r="W17" s="118">
        <v>28678.928629999999</v>
      </c>
      <c r="X17" s="2">
        <v>27751.322809999998</v>
      </c>
      <c r="Y17" s="118">
        <v>34446.327170000004</v>
      </c>
      <c r="Z17" s="189">
        <v>35567.090779999999</v>
      </c>
      <c r="AA17" s="189">
        <v>41006.74811</v>
      </c>
      <c r="AB17" s="189">
        <v>31791.952579999997</v>
      </c>
      <c r="AC17" s="189">
        <v>42123.454680000003</v>
      </c>
      <c r="AD17" s="189">
        <v>36066.548219999997</v>
      </c>
      <c r="AE17" s="189">
        <v>37143.979400000004</v>
      </c>
      <c r="AF17" s="189">
        <v>42700.355879999996</v>
      </c>
      <c r="AG17" s="189">
        <v>36332.723159999994</v>
      </c>
      <c r="AH17" s="189">
        <v>59116.687389999999</v>
      </c>
    </row>
    <row r="18" spans="1:34" x14ac:dyDescent="0.3">
      <c r="A18" s="6" t="s">
        <v>49</v>
      </c>
      <c r="B18" s="81">
        <v>102290.01784999999</v>
      </c>
      <c r="C18" s="81">
        <v>108684.00213999998</v>
      </c>
      <c r="D18" s="81">
        <v>108872.37340000001</v>
      </c>
      <c r="E18" s="56">
        <v>107858.96045</v>
      </c>
      <c r="F18" s="118">
        <v>103430.02412999999</v>
      </c>
      <c r="G18" s="118">
        <v>113754.36402000001</v>
      </c>
      <c r="H18" s="118">
        <v>101664.62940000001</v>
      </c>
      <c r="I18" s="118">
        <v>104035.04292000001</v>
      </c>
      <c r="J18" s="118">
        <v>86906.79614000002</v>
      </c>
      <c r="K18" s="118">
        <v>118408.00507999999</v>
      </c>
      <c r="L18" s="118">
        <v>109277.63893</v>
      </c>
      <c r="M18" s="118">
        <v>114660.84100999999</v>
      </c>
      <c r="N18" s="118">
        <v>108106.07378000001</v>
      </c>
      <c r="O18" s="118">
        <v>114952.33421000002</v>
      </c>
      <c r="P18" s="118">
        <v>110618.92096999999</v>
      </c>
      <c r="Q18" s="118">
        <v>115122.70331999999</v>
      </c>
      <c r="R18" s="118">
        <v>108667.04762</v>
      </c>
      <c r="S18" s="118">
        <v>86694.235790000006</v>
      </c>
      <c r="T18" s="192">
        <v>93570.756720000005</v>
      </c>
      <c r="U18" s="118">
        <v>95599.827800000014</v>
      </c>
      <c r="V18" s="118">
        <v>112739.96643</v>
      </c>
      <c r="W18" s="118">
        <v>139779.00738999998</v>
      </c>
      <c r="X18" s="2">
        <v>151730.89293999999</v>
      </c>
      <c r="Y18" s="118">
        <v>161635.70061</v>
      </c>
      <c r="Z18" s="189">
        <v>153564.94464999999</v>
      </c>
      <c r="AA18" s="189">
        <v>184556.04902999999</v>
      </c>
      <c r="AB18" s="189">
        <v>168290.54604999998</v>
      </c>
      <c r="AC18" s="189">
        <v>179122.98524000001</v>
      </c>
      <c r="AD18" s="189">
        <v>162678.63763999997</v>
      </c>
      <c r="AE18" s="189">
        <v>169773.15127999999</v>
      </c>
      <c r="AF18" s="189">
        <v>167889.62331999998</v>
      </c>
      <c r="AG18" s="189">
        <v>159129.88668999998</v>
      </c>
      <c r="AH18" s="189">
        <v>163748.36790000001</v>
      </c>
    </row>
    <row r="19" spans="1:34" x14ac:dyDescent="0.3">
      <c r="A19" s="8" t="s">
        <v>50</v>
      </c>
      <c r="B19" s="81"/>
      <c r="C19" s="81"/>
      <c r="D19" s="81"/>
      <c r="E19" s="56"/>
      <c r="F19" s="118"/>
      <c r="G19" s="118"/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92">
        <v>0</v>
      </c>
      <c r="U19" s="118">
        <v>0</v>
      </c>
      <c r="V19" s="118">
        <v>0</v>
      </c>
      <c r="W19" s="118">
        <v>0</v>
      </c>
      <c r="X19" s="2">
        <v>0</v>
      </c>
      <c r="Y19" s="118">
        <v>0</v>
      </c>
      <c r="Z19" s="189">
        <v>0</v>
      </c>
      <c r="AA19" s="189">
        <v>0</v>
      </c>
      <c r="AB19" s="189">
        <v>0</v>
      </c>
      <c r="AC19" s="189">
        <v>0</v>
      </c>
      <c r="AD19" s="189">
        <v>0</v>
      </c>
      <c r="AE19" s="189">
        <v>0</v>
      </c>
      <c r="AF19" s="189">
        <v>0</v>
      </c>
      <c r="AG19" s="189">
        <v>0</v>
      </c>
      <c r="AH19" s="189">
        <v>0</v>
      </c>
    </row>
    <row r="20" spans="1:34" x14ac:dyDescent="0.3">
      <c r="A20" s="6" t="s">
        <v>51</v>
      </c>
      <c r="B20" s="81">
        <v>16170.094120000002</v>
      </c>
      <c r="C20" s="81">
        <v>11755.1093</v>
      </c>
      <c r="D20" s="81">
        <v>17628.346120000002</v>
      </c>
      <c r="E20" s="56">
        <v>17330.33322</v>
      </c>
      <c r="F20" s="118">
        <v>12388.18864</v>
      </c>
      <c r="G20" s="118">
        <v>9893.6322500000006</v>
      </c>
      <c r="H20" s="118">
        <v>11226.695659999999</v>
      </c>
      <c r="I20" s="118">
        <v>11412.435119999998</v>
      </c>
      <c r="J20" s="118">
        <v>11333.34187</v>
      </c>
      <c r="K20" s="118">
        <v>12236.482300000001</v>
      </c>
      <c r="L20" s="118">
        <v>21577.155850000003</v>
      </c>
      <c r="M20" s="118">
        <v>14591.244709999999</v>
      </c>
      <c r="N20" s="118">
        <v>14811.959129999999</v>
      </c>
      <c r="O20" s="118">
        <v>15456.20522</v>
      </c>
      <c r="P20" s="118">
        <v>10426.415220000001</v>
      </c>
      <c r="Q20" s="118">
        <v>12299.13048</v>
      </c>
      <c r="R20" s="118">
        <v>19822.925060000001</v>
      </c>
      <c r="S20" s="118">
        <v>5748.5484699999997</v>
      </c>
      <c r="T20" s="192">
        <v>8889.9718000000012</v>
      </c>
      <c r="U20" s="118">
        <v>4875.6387400000003</v>
      </c>
      <c r="V20" s="118">
        <v>9399.3226400000003</v>
      </c>
      <c r="W20" s="118">
        <v>8921.1217099999994</v>
      </c>
      <c r="X20" s="2">
        <v>9592.3866600000001</v>
      </c>
      <c r="Y20" s="118">
        <v>15153.219810000001</v>
      </c>
      <c r="Z20" s="189">
        <v>12095.9519</v>
      </c>
      <c r="AA20" s="189">
        <v>21340.15338</v>
      </c>
      <c r="AB20" s="189">
        <v>18425.986860000001</v>
      </c>
      <c r="AC20" s="189">
        <v>15581.66826</v>
      </c>
      <c r="AD20" s="189">
        <v>26769.28803</v>
      </c>
      <c r="AE20" s="189">
        <v>18560.040739999997</v>
      </c>
      <c r="AF20" s="189">
        <v>17207.41057</v>
      </c>
      <c r="AG20" s="189">
        <v>21282.191129999999</v>
      </c>
      <c r="AH20" s="189">
        <v>27026.433799999995</v>
      </c>
    </row>
    <row r="21" spans="1:34" x14ac:dyDescent="0.3">
      <c r="A21" s="6" t="s">
        <v>52</v>
      </c>
      <c r="B21" s="81">
        <v>54266.989590000005</v>
      </c>
      <c r="C21" s="81">
        <v>53916.524409999998</v>
      </c>
      <c r="D21" s="81">
        <v>52081.653259999999</v>
      </c>
      <c r="E21" s="56">
        <v>50004.639980000007</v>
      </c>
      <c r="F21" s="118">
        <v>43654.516600000003</v>
      </c>
      <c r="G21" s="118">
        <v>49894.472750000001</v>
      </c>
      <c r="H21" s="118">
        <v>42073.444839999996</v>
      </c>
      <c r="I21" s="118">
        <v>48769.36249</v>
      </c>
      <c r="J21" s="118">
        <v>51538.942909999998</v>
      </c>
      <c r="K21" s="118">
        <v>48046.747109999997</v>
      </c>
      <c r="L21" s="118">
        <v>43900.869460000002</v>
      </c>
      <c r="M21" s="118">
        <v>46670.385089999996</v>
      </c>
      <c r="N21" s="118">
        <v>44713.988340000004</v>
      </c>
      <c r="O21" s="118">
        <v>40532.243480000005</v>
      </c>
      <c r="P21" s="118">
        <v>53297.915269999998</v>
      </c>
      <c r="Q21" s="118">
        <v>58784.335890000002</v>
      </c>
      <c r="R21" s="118">
        <v>55571.772709999997</v>
      </c>
      <c r="S21" s="118">
        <v>27715.370709999999</v>
      </c>
      <c r="T21" s="192">
        <v>36496.68924</v>
      </c>
      <c r="U21" s="118">
        <v>45753.505039999996</v>
      </c>
      <c r="V21" s="118">
        <v>48069.755429999997</v>
      </c>
      <c r="W21" s="118">
        <v>54870.993280000002</v>
      </c>
      <c r="X21" s="2">
        <v>72054.669569999998</v>
      </c>
      <c r="Y21" s="118">
        <v>61491.467969999998</v>
      </c>
      <c r="Z21" s="189">
        <v>69084.358420000004</v>
      </c>
      <c r="AA21" s="189">
        <v>71260.03661000001</v>
      </c>
      <c r="AB21" s="189">
        <v>70270.67009</v>
      </c>
      <c r="AC21" s="189">
        <v>76110.23262000001</v>
      </c>
      <c r="AD21" s="189">
        <v>60770.886650000008</v>
      </c>
      <c r="AE21" s="189">
        <v>67800.066890000002</v>
      </c>
      <c r="AF21" s="189">
        <v>84352.35351999999</v>
      </c>
      <c r="AG21" s="189">
        <v>76641.906099999993</v>
      </c>
      <c r="AH21" s="189">
        <v>113201.39801</v>
      </c>
    </row>
    <row r="22" spans="1:34" x14ac:dyDescent="0.3">
      <c r="A22" s="8" t="s">
        <v>53</v>
      </c>
      <c r="B22" s="81"/>
      <c r="C22" s="81"/>
      <c r="D22" s="81"/>
      <c r="E22" s="56"/>
      <c r="F22" s="118"/>
      <c r="G22" s="118"/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92">
        <v>0</v>
      </c>
      <c r="U22" s="118">
        <v>0</v>
      </c>
      <c r="V22" s="118">
        <v>0</v>
      </c>
      <c r="W22" s="118">
        <v>0</v>
      </c>
      <c r="X22" s="2">
        <v>0</v>
      </c>
      <c r="Y22" s="118">
        <v>0</v>
      </c>
      <c r="Z22" s="189">
        <v>0</v>
      </c>
      <c r="AA22" s="189">
        <v>0</v>
      </c>
      <c r="AB22" s="189">
        <v>0</v>
      </c>
      <c r="AC22" s="189">
        <v>0</v>
      </c>
      <c r="AD22" s="189">
        <v>0</v>
      </c>
      <c r="AE22" s="189">
        <v>0</v>
      </c>
      <c r="AF22" s="189">
        <v>0</v>
      </c>
      <c r="AG22" s="189">
        <v>0</v>
      </c>
      <c r="AH22" s="189">
        <v>0</v>
      </c>
    </row>
    <row r="23" spans="1:34" x14ac:dyDescent="0.3">
      <c r="A23" s="6" t="s">
        <v>54</v>
      </c>
      <c r="B23" s="81">
        <v>9824.8205199999993</v>
      </c>
      <c r="C23" s="81">
        <v>10947.541219999999</v>
      </c>
      <c r="D23" s="81">
        <v>9545.7374600000003</v>
      </c>
      <c r="E23" s="56">
        <v>12002.406590000001</v>
      </c>
      <c r="F23" s="118">
        <v>8326.5434299999997</v>
      </c>
      <c r="G23" s="118">
        <v>7878.4918499999994</v>
      </c>
      <c r="H23" s="118">
        <v>7273.9440200000008</v>
      </c>
      <c r="I23" s="118">
        <v>7522.5441099999998</v>
      </c>
      <c r="J23" s="118">
        <v>7478.767710000001</v>
      </c>
      <c r="K23" s="118">
        <v>7969.1752400000005</v>
      </c>
      <c r="L23" s="118">
        <v>8207.3270099999991</v>
      </c>
      <c r="M23" s="118">
        <v>7893.2359900000001</v>
      </c>
      <c r="N23" s="118">
        <v>7828.4251899999999</v>
      </c>
      <c r="O23" s="118">
        <v>7055.9195999999993</v>
      </c>
      <c r="P23" s="118">
        <v>7021.6042600000001</v>
      </c>
      <c r="Q23" s="118">
        <v>8402.3496200000009</v>
      </c>
      <c r="R23" s="118">
        <v>7735.8393399999995</v>
      </c>
      <c r="S23" s="118">
        <v>2194.6508699999999</v>
      </c>
      <c r="T23" s="192">
        <v>3508.5398799999998</v>
      </c>
      <c r="U23" s="118">
        <v>6025.4373399999995</v>
      </c>
      <c r="V23" s="118">
        <v>4045.67569</v>
      </c>
      <c r="W23" s="118">
        <v>4526.4845400000004</v>
      </c>
      <c r="X23" s="2">
        <v>6496.15092</v>
      </c>
      <c r="Y23" s="118">
        <v>5974.7417999999998</v>
      </c>
      <c r="Z23" s="189">
        <v>6657.3636099999994</v>
      </c>
      <c r="AA23" s="189">
        <v>8798.1558700000005</v>
      </c>
      <c r="AB23" s="189">
        <v>11050.393789999998</v>
      </c>
      <c r="AC23" s="189">
        <v>10429.047700000001</v>
      </c>
      <c r="AD23" s="189">
        <v>10567.97136</v>
      </c>
      <c r="AE23" s="189">
        <v>9580.4564600000012</v>
      </c>
      <c r="AF23" s="189">
        <v>10154.198329999999</v>
      </c>
      <c r="AG23" s="189">
        <v>11081.51138</v>
      </c>
      <c r="AH23" s="189">
        <v>10091.05227</v>
      </c>
    </row>
    <row r="24" spans="1:34" x14ac:dyDescent="0.3">
      <c r="A24" s="6" t="s">
        <v>55</v>
      </c>
      <c r="B24" s="81">
        <v>11239.453722999999</v>
      </c>
      <c r="C24" s="81">
        <v>20177.661001</v>
      </c>
      <c r="D24" s="81">
        <v>19936.003803</v>
      </c>
      <c r="E24" s="56">
        <v>18590.732340999999</v>
      </c>
      <c r="F24" s="118">
        <v>19669.357545999999</v>
      </c>
      <c r="G24" s="118">
        <v>20203.394004000002</v>
      </c>
      <c r="H24" s="118">
        <v>24900.106816999996</v>
      </c>
      <c r="I24" s="118">
        <v>18389.035623000003</v>
      </c>
      <c r="J24" s="118">
        <v>22973.956189999997</v>
      </c>
      <c r="K24" s="118">
        <v>29706.807104</v>
      </c>
      <c r="L24" s="118">
        <v>25160.347621000001</v>
      </c>
      <c r="M24" s="118">
        <v>25996.924653000002</v>
      </c>
      <c r="N24" s="118">
        <v>21918.018479999995</v>
      </c>
      <c r="O24" s="118">
        <v>27670.950052</v>
      </c>
      <c r="P24" s="118">
        <v>24243.701228000002</v>
      </c>
      <c r="Q24" s="118">
        <v>28317.035468999999</v>
      </c>
      <c r="R24" s="118">
        <v>22115.629153999998</v>
      </c>
      <c r="S24" s="118">
        <v>7458.2906709999997</v>
      </c>
      <c r="T24" s="192">
        <v>14811.199953000001</v>
      </c>
      <c r="U24" s="118">
        <v>14109.439331</v>
      </c>
      <c r="V24" s="118">
        <v>20707.264658</v>
      </c>
      <c r="W24" s="118">
        <v>15563.223386</v>
      </c>
      <c r="X24" s="2">
        <v>33211.586752999996</v>
      </c>
      <c r="Y24" s="118">
        <v>33512.942825999999</v>
      </c>
      <c r="Z24" s="189">
        <v>36186.588149999996</v>
      </c>
      <c r="AA24" s="189">
        <v>51527.786923</v>
      </c>
      <c r="AB24" s="189">
        <v>49406.268320000003</v>
      </c>
      <c r="AC24" s="189">
        <v>33257.449236</v>
      </c>
      <c r="AD24" s="189">
        <v>31562.627905000001</v>
      </c>
      <c r="AE24" s="189">
        <v>36115.189806000002</v>
      </c>
      <c r="AF24" s="189">
        <v>45706.611349999999</v>
      </c>
      <c r="AG24" s="189">
        <v>34215.750919999999</v>
      </c>
      <c r="AH24" s="189">
        <v>36064.002251000005</v>
      </c>
    </row>
    <row r="25" spans="1:34" x14ac:dyDescent="0.3">
      <c r="A25" s="6" t="s">
        <v>190</v>
      </c>
      <c r="B25" s="81">
        <v>16513.79855</v>
      </c>
      <c r="C25" s="81">
        <v>11653.76578</v>
      </c>
      <c r="D25" s="81">
        <v>9305.3192100000015</v>
      </c>
      <c r="E25" s="56">
        <v>7875.8503799999999</v>
      </c>
      <c r="F25" s="118">
        <v>7956.5045300000002</v>
      </c>
      <c r="G25" s="118">
        <v>12701.713829999999</v>
      </c>
      <c r="H25" s="118">
        <v>7363.4110299999993</v>
      </c>
      <c r="I25" s="118">
        <v>13091.556929999999</v>
      </c>
      <c r="J25" s="118">
        <v>12943.079470000001</v>
      </c>
      <c r="K25" s="118">
        <v>8477.8023599999997</v>
      </c>
      <c r="L25" s="118">
        <v>8005.4446500000004</v>
      </c>
      <c r="M25" s="118">
        <v>9381.7074600000014</v>
      </c>
      <c r="N25" s="118">
        <v>7545.8909899999999</v>
      </c>
      <c r="O25" s="118">
        <v>11051.50167</v>
      </c>
      <c r="P25" s="118">
        <v>6959.6736899999996</v>
      </c>
      <c r="Q25" s="118">
        <v>6311.8897399999996</v>
      </c>
      <c r="R25" s="118">
        <v>8712.3501500000002</v>
      </c>
      <c r="S25" s="118">
        <v>6975.39408</v>
      </c>
      <c r="T25" s="192">
        <v>8140.8924699999998</v>
      </c>
      <c r="U25" s="118">
        <v>6511.3947200000002</v>
      </c>
      <c r="V25" s="118">
        <v>7730.2525800000003</v>
      </c>
      <c r="W25" s="118">
        <v>9865.6642300000003</v>
      </c>
      <c r="X25" s="2">
        <v>8209.944230000001</v>
      </c>
      <c r="Y25" s="118">
        <v>9022.6209499999986</v>
      </c>
      <c r="Z25" s="189">
        <v>11517.684019999999</v>
      </c>
      <c r="AA25" s="189">
        <v>11842.097489999998</v>
      </c>
      <c r="AB25" s="189">
        <v>8788.3644699999986</v>
      </c>
      <c r="AC25" s="189">
        <v>15805.538769999999</v>
      </c>
      <c r="AD25" s="189">
        <v>12402.987880000001</v>
      </c>
      <c r="AE25" s="189">
        <v>10317.846210000002</v>
      </c>
      <c r="AF25" s="189">
        <v>8396.9703800000007</v>
      </c>
      <c r="AG25" s="189">
        <v>7917.8961400000007</v>
      </c>
      <c r="AH25" s="189">
        <v>8701.0827800000006</v>
      </c>
    </row>
    <row r="26" spans="1:34" x14ac:dyDescent="0.3">
      <c r="A26" s="6" t="s">
        <v>56</v>
      </c>
      <c r="B26" s="81">
        <v>74446.349350000004</v>
      </c>
      <c r="C26" s="81">
        <v>65061.59491</v>
      </c>
      <c r="D26" s="81">
        <v>80830.987510000006</v>
      </c>
      <c r="E26" s="56">
        <v>85145.387439999991</v>
      </c>
      <c r="F26" s="118">
        <v>64031.266049999998</v>
      </c>
      <c r="G26" s="118">
        <v>70770.386339999997</v>
      </c>
      <c r="H26" s="118">
        <v>79877.629509999999</v>
      </c>
      <c r="I26" s="118">
        <v>92564.093250000005</v>
      </c>
      <c r="J26" s="118">
        <v>66045.249609999999</v>
      </c>
      <c r="K26" s="118">
        <v>79096.597330000004</v>
      </c>
      <c r="L26" s="118">
        <v>80737.568699999989</v>
      </c>
      <c r="M26" s="118">
        <v>98114.451319999993</v>
      </c>
      <c r="N26" s="118">
        <v>75609.30012</v>
      </c>
      <c r="O26" s="118">
        <v>69072.450629999992</v>
      </c>
      <c r="P26" s="118">
        <v>94560.12453999999</v>
      </c>
      <c r="Q26" s="118">
        <v>90633.674319999991</v>
      </c>
      <c r="R26" s="118">
        <v>77551.614099999992</v>
      </c>
      <c r="S26" s="118">
        <v>41200.294600000008</v>
      </c>
      <c r="T26" s="192">
        <v>45668.243569999999</v>
      </c>
      <c r="U26" s="118">
        <v>53327.470799999996</v>
      </c>
      <c r="V26" s="118">
        <v>60553.004890000004</v>
      </c>
      <c r="W26" s="118">
        <v>69364.672579999999</v>
      </c>
      <c r="X26" s="2">
        <v>78384.415670000002</v>
      </c>
      <c r="Y26" s="118">
        <v>93959.427949999998</v>
      </c>
      <c r="Z26" s="189">
        <v>109963.62665999999</v>
      </c>
      <c r="AA26" s="189">
        <v>75790.220729999986</v>
      </c>
      <c r="AB26" s="189">
        <v>91834.446219999998</v>
      </c>
      <c r="AC26" s="189">
        <v>155813.90672999999</v>
      </c>
      <c r="AD26" s="189">
        <v>88959.139169999995</v>
      </c>
      <c r="AE26" s="189">
        <v>79712.408299999996</v>
      </c>
      <c r="AF26" s="189">
        <v>97222.854569999996</v>
      </c>
      <c r="AG26" s="189">
        <v>103663.58925</v>
      </c>
      <c r="AH26" s="189">
        <v>75961.20259999999</v>
      </c>
    </row>
    <row r="27" spans="1:34" x14ac:dyDescent="0.3">
      <c r="A27" s="6" t="s">
        <v>57</v>
      </c>
      <c r="B27" s="81">
        <v>538.40826000000004</v>
      </c>
      <c r="C27" s="81">
        <v>972.00836000000004</v>
      </c>
      <c r="D27" s="81">
        <v>1124.1979199999998</v>
      </c>
      <c r="E27" s="56">
        <v>1283.9076800000003</v>
      </c>
      <c r="F27" s="118">
        <v>1068.7671300000002</v>
      </c>
      <c r="G27" s="118">
        <v>754.59008999999992</v>
      </c>
      <c r="H27" s="118">
        <v>752.54093999999998</v>
      </c>
      <c r="I27" s="118">
        <v>937.06302999999991</v>
      </c>
      <c r="J27" s="118">
        <v>639.39672999999993</v>
      </c>
      <c r="K27" s="118">
        <v>840.95888000000002</v>
      </c>
      <c r="L27" s="118">
        <v>1555.0156500000001</v>
      </c>
      <c r="M27" s="118">
        <v>1046.64617</v>
      </c>
      <c r="N27" s="118">
        <v>748.70776000000001</v>
      </c>
      <c r="O27" s="118">
        <v>717.95106999999996</v>
      </c>
      <c r="P27" s="118">
        <v>991.88953300000003</v>
      </c>
      <c r="Q27" s="118">
        <v>711.08252999999991</v>
      </c>
      <c r="R27" s="118">
        <v>285.20057000000003</v>
      </c>
      <c r="S27" s="118">
        <v>291.60160999999999</v>
      </c>
      <c r="T27" s="192">
        <v>564.10775999999998</v>
      </c>
      <c r="U27" s="118">
        <v>1024.56891</v>
      </c>
      <c r="V27" s="118">
        <v>832.9504300000001</v>
      </c>
      <c r="W27" s="118">
        <v>1104.6771199999998</v>
      </c>
      <c r="X27" s="2">
        <v>956.93368999999996</v>
      </c>
      <c r="Y27" s="118">
        <v>909.98524999999995</v>
      </c>
      <c r="Z27" s="189">
        <v>869.78716000000009</v>
      </c>
      <c r="AA27" s="189">
        <v>965.68848000000003</v>
      </c>
      <c r="AB27" s="189">
        <v>676.77837</v>
      </c>
      <c r="AC27" s="189">
        <v>1225.99135</v>
      </c>
      <c r="AD27" s="189">
        <v>721.40418999999997</v>
      </c>
      <c r="AE27" s="189">
        <v>624.29858000000013</v>
      </c>
      <c r="AF27" s="189">
        <v>1321.2010600000001</v>
      </c>
      <c r="AG27" s="189">
        <v>686.96755000000007</v>
      </c>
      <c r="AH27" s="189">
        <v>448.04570999999999</v>
      </c>
    </row>
    <row r="28" spans="1:34" x14ac:dyDescent="0.3">
      <c r="A28" s="6" t="s">
        <v>58</v>
      </c>
      <c r="B28" s="81">
        <v>1185.9043100000001</v>
      </c>
      <c r="C28" s="81">
        <v>1462.6660400000001</v>
      </c>
      <c r="D28" s="81">
        <v>1254.9150400000001</v>
      </c>
      <c r="E28" s="56">
        <v>649.89289999999994</v>
      </c>
      <c r="F28" s="118">
        <v>1136.5136</v>
      </c>
      <c r="G28" s="118">
        <v>475.72452000000004</v>
      </c>
      <c r="H28" s="118">
        <v>719.00702000000001</v>
      </c>
      <c r="I28" s="118">
        <v>673.96489999999994</v>
      </c>
      <c r="J28" s="118">
        <v>754.42828999999995</v>
      </c>
      <c r="K28" s="118">
        <v>686.52632000000006</v>
      </c>
      <c r="L28" s="118">
        <v>436.90769</v>
      </c>
      <c r="M28" s="118">
        <v>574.47712000000001</v>
      </c>
      <c r="N28" s="118">
        <v>377.08880000000005</v>
      </c>
      <c r="O28" s="118">
        <v>507.54090000000002</v>
      </c>
      <c r="P28" s="118">
        <v>340.78020000000004</v>
      </c>
      <c r="Q28" s="118">
        <v>342.11591999999996</v>
      </c>
      <c r="R28" s="118">
        <v>521.07424000000003</v>
      </c>
      <c r="S28" s="118">
        <v>154.84581</v>
      </c>
      <c r="T28" s="192">
        <v>524.19818999999995</v>
      </c>
      <c r="U28" s="118">
        <v>880.89662999999996</v>
      </c>
      <c r="V28" s="118">
        <v>665.81376999999998</v>
      </c>
      <c r="W28" s="118">
        <v>384.12154000000004</v>
      </c>
      <c r="X28" s="2">
        <v>627.50367000000006</v>
      </c>
      <c r="Y28" s="118">
        <v>796.48485000000005</v>
      </c>
      <c r="Z28" s="189">
        <v>780.98595</v>
      </c>
      <c r="AA28" s="189">
        <v>1018.51639</v>
      </c>
      <c r="AB28" s="189">
        <v>966.08462000000009</v>
      </c>
      <c r="AC28" s="189">
        <v>836.73530000000005</v>
      </c>
      <c r="AD28" s="189">
        <v>881.03422999999998</v>
      </c>
      <c r="AE28" s="189">
        <v>874.57285000000002</v>
      </c>
      <c r="AF28" s="189">
        <v>782.33560000000011</v>
      </c>
      <c r="AG28" s="189">
        <v>685.94497000000001</v>
      </c>
      <c r="AH28" s="189">
        <v>822.68200999999999</v>
      </c>
    </row>
    <row r="29" spans="1:34" x14ac:dyDescent="0.3">
      <c r="A29" s="8" t="s">
        <v>59</v>
      </c>
      <c r="B29" s="83">
        <v>444451.16621299996</v>
      </c>
      <c r="C29" s="83">
        <v>494876.69666900003</v>
      </c>
      <c r="D29" s="83">
        <v>482152.08714000002</v>
      </c>
      <c r="E29" s="85">
        <v>484052.13383199996</v>
      </c>
      <c r="F29" s="145">
        <v>431538.70151599991</v>
      </c>
      <c r="G29" s="145">
        <v>462696.53113900009</v>
      </c>
      <c r="H29" s="145">
        <v>447119.15993600007</v>
      </c>
      <c r="I29" s="145">
        <v>490414.56973599998</v>
      </c>
      <c r="J29" s="145">
        <v>429813.22931299999</v>
      </c>
      <c r="K29" s="145">
        <v>493316.81345700001</v>
      </c>
      <c r="L29" s="145">
        <v>480906.34596400009</v>
      </c>
      <c r="M29" s="145">
        <v>511443.64000500005</v>
      </c>
      <c r="N29" s="145">
        <v>455015.8258799999</v>
      </c>
      <c r="O29" s="145">
        <v>23548.659530000001</v>
      </c>
      <c r="P29" s="145">
        <v>28832.879199999999</v>
      </c>
      <c r="Q29" s="145">
        <v>24600.462839999997</v>
      </c>
      <c r="R29" s="145">
        <v>485336.22033799998</v>
      </c>
      <c r="S29" s="145">
        <v>308385.99760300003</v>
      </c>
      <c r="T29" s="193">
        <v>374802.32455100003</v>
      </c>
      <c r="U29" s="145">
        <v>405670.549237</v>
      </c>
      <c r="V29" s="145">
        <v>446461.6029409999</v>
      </c>
      <c r="W29" s="145">
        <v>503032.63889999996</v>
      </c>
      <c r="X29" s="195">
        <v>553959.20706299995</v>
      </c>
      <c r="Y29" s="145">
        <v>617722.69341699989</v>
      </c>
      <c r="Z29" s="199">
        <v>631974.97397399996</v>
      </c>
      <c r="AA29" s="199">
        <v>716376.15538200003</v>
      </c>
      <c r="AB29" s="199">
        <v>666453.09373700002</v>
      </c>
      <c r="AC29" s="199">
        <v>780184.87183100008</v>
      </c>
      <c r="AD29" s="199">
        <v>642040.38958199997</v>
      </c>
      <c r="AE29" s="199">
        <v>647648.06023299997</v>
      </c>
      <c r="AF29" s="199">
        <v>705748.97100499994</v>
      </c>
      <c r="AG29" s="199">
        <v>686276.47667200002</v>
      </c>
      <c r="AH29" s="199">
        <v>720442.86994900007</v>
      </c>
    </row>
    <row r="30" spans="1:34" x14ac:dyDescent="0.3">
      <c r="A30" s="8"/>
      <c r="B30" s="150"/>
      <c r="C30" s="150"/>
      <c r="D30" s="150"/>
      <c r="E30" s="79"/>
      <c r="F30" s="118"/>
      <c r="G30" s="118"/>
      <c r="H30" s="118"/>
      <c r="I30" s="118"/>
      <c r="J30" s="118"/>
      <c r="K30" s="118"/>
      <c r="L30" s="118"/>
      <c r="M30" s="118"/>
      <c r="N30" s="2"/>
      <c r="O30" s="6"/>
      <c r="P30" s="6"/>
      <c r="Q30" s="6"/>
      <c r="R30" s="6"/>
      <c r="S30" s="6"/>
      <c r="U30" s="6"/>
      <c r="V30" s="6"/>
      <c r="W30" s="6"/>
      <c r="X30" s="149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x14ac:dyDescent="0.3">
      <c r="A31" s="8" t="s">
        <v>84</v>
      </c>
      <c r="B31" s="152">
        <v>119561.805542</v>
      </c>
      <c r="C31" s="152">
        <v>151439.24897000002</v>
      </c>
      <c r="D31" s="152">
        <v>138995.751938</v>
      </c>
      <c r="E31" s="153">
        <v>82099.109290000008</v>
      </c>
      <c r="F31" s="152">
        <v>157341.468074</v>
      </c>
      <c r="G31" s="152">
        <v>178183.83522299997</v>
      </c>
      <c r="H31" s="152">
        <v>123455.88730500001</v>
      </c>
      <c r="I31" s="152">
        <v>96188.715129999997</v>
      </c>
      <c r="J31" s="152">
        <v>127192.54133000001</v>
      </c>
      <c r="K31" s="152">
        <v>142463.65276600001</v>
      </c>
      <c r="L31" s="152">
        <v>117310.82079</v>
      </c>
      <c r="M31" s="152">
        <v>94911.205703999993</v>
      </c>
      <c r="N31" s="152">
        <v>109924.308144</v>
      </c>
      <c r="O31" s="152">
        <v>131483.00445200002</v>
      </c>
      <c r="P31" s="152">
        <v>144723.25059600003</v>
      </c>
      <c r="Q31" s="152">
        <v>105671.891525</v>
      </c>
      <c r="R31" s="152">
        <v>81826.848775000006</v>
      </c>
      <c r="S31" s="152">
        <v>136765.85523099999</v>
      </c>
      <c r="T31" s="194">
        <v>121649.94933300001</v>
      </c>
      <c r="U31" s="152">
        <v>85313.673714999997</v>
      </c>
      <c r="V31" s="152">
        <v>113416.426832</v>
      </c>
      <c r="W31" s="152">
        <v>149428.95809999999</v>
      </c>
      <c r="X31" s="153">
        <v>148907.86290599999</v>
      </c>
      <c r="Y31" s="152">
        <v>115465.34656899999</v>
      </c>
      <c r="Z31" s="199">
        <v>117206.45240999998</v>
      </c>
      <c r="AA31" s="199">
        <v>202071.92497599998</v>
      </c>
      <c r="AB31" s="199">
        <v>159285.157236</v>
      </c>
      <c r="AC31" s="199">
        <v>110827.69222499999</v>
      </c>
      <c r="AD31" s="199">
        <v>103314.19172800001</v>
      </c>
      <c r="AE31" s="199">
        <v>157285.24955599997</v>
      </c>
      <c r="AF31" s="199">
        <v>152979.92373599997</v>
      </c>
      <c r="AG31" s="199">
        <v>94064.571589999992</v>
      </c>
      <c r="AH31" s="199">
        <v>104932.85484399999</v>
      </c>
    </row>
    <row r="32" spans="1:34" x14ac:dyDescent="0.3">
      <c r="A32" s="8"/>
      <c r="B32" s="6"/>
      <c r="C32" s="6"/>
      <c r="D32" s="6"/>
      <c r="E32" s="149"/>
      <c r="F32" s="145"/>
      <c r="G32" s="145"/>
      <c r="H32" s="145"/>
      <c r="I32" s="145"/>
      <c r="J32" s="145"/>
      <c r="K32" s="145"/>
      <c r="L32" s="145"/>
      <c r="M32" s="145"/>
      <c r="N32" s="145"/>
      <c r="O32" s="6"/>
      <c r="P32" s="6"/>
      <c r="Q32" s="6"/>
      <c r="R32" s="6"/>
      <c r="S32" s="6"/>
      <c r="U32" s="6"/>
      <c r="V32" s="6"/>
      <c r="W32" s="6"/>
      <c r="X32" s="149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3">
      <c r="A33" s="9" t="s">
        <v>60</v>
      </c>
      <c r="B33" s="121">
        <v>-256302.00299099993</v>
      </c>
      <c r="C33" s="121">
        <v>-283352.849399</v>
      </c>
      <c r="D33" s="121">
        <v>-268574.81420199998</v>
      </c>
      <c r="E33" s="121">
        <v>-326024.72657200001</v>
      </c>
      <c r="F33" s="121">
        <v>-220026.24040199994</v>
      </c>
      <c r="G33" s="121">
        <v>-225701.41338600015</v>
      </c>
      <c r="H33" s="121">
        <v>-250771.03471100007</v>
      </c>
      <c r="I33" s="121">
        <v>-311574.44462599995</v>
      </c>
      <c r="J33" s="121">
        <v>-243078.19658299998</v>
      </c>
      <c r="K33" s="121">
        <v>-277381.81259099999</v>
      </c>
      <c r="L33" s="121">
        <v>-289747.19544400013</v>
      </c>
      <c r="M33" s="121">
        <v>-324570.37324100011</v>
      </c>
      <c r="N33" s="121">
        <v>-274108.86516599986</v>
      </c>
      <c r="O33" s="121">
        <v>172104.58757199999</v>
      </c>
      <c r="P33" s="121">
        <v>205414.14187600001</v>
      </c>
      <c r="Q33" s="121">
        <v>166261.68737499998</v>
      </c>
      <c r="R33" s="121">
        <v>-331392.87476299994</v>
      </c>
      <c r="S33" s="121">
        <v>-133595.30388200001</v>
      </c>
      <c r="T33" s="86">
        <v>-210716.87176800004</v>
      </c>
      <c r="U33" s="121">
        <v>-271902.45261199999</v>
      </c>
      <c r="V33" s="121">
        <v>-281052.30508899991</v>
      </c>
      <c r="W33" s="121">
        <v>-290496.45155999996</v>
      </c>
      <c r="X33" s="86">
        <v>-330068.06170699996</v>
      </c>
      <c r="Y33" s="121">
        <v>-412768.24547799991</v>
      </c>
      <c r="Z33" s="200">
        <v>-412579.892024</v>
      </c>
      <c r="AA33" s="200">
        <v>-447218.26122600009</v>
      </c>
      <c r="AB33" s="200">
        <v>-424914.218391</v>
      </c>
      <c r="AC33" s="200">
        <v>-520957.58537600015</v>
      </c>
      <c r="AD33" s="200">
        <v>-456309.07188399998</v>
      </c>
      <c r="AE33" s="200">
        <v>-419139.03362699994</v>
      </c>
      <c r="AF33" s="200">
        <v>-463214.62747900002</v>
      </c>
      <c r="AG33" s="200">
        <v>-494961.44396200008</v>
      </c>
      <c r="AH33" s="200">
        <v>-546652.21615500015</v>
      </c>
    </row>
    <row r="34" spans="1:34" x14ac:dyDescent="0.3">
      <c r="A34" s="1" t="s">
        <v>85</v>
      </c>
    </row>
    <row r="35" spans="1:34" x14ac:dyDescent="0.3">
      <c r="A35" s="1" t="s">
        <v>86</v>
      </c>
    </row>
    <row r="36" spans="1:34" x14ac:dyDescent="0.3">
      <c r="A36" s="1" t="s">
        <v>187</v>
      </c>
    </row>
  </sheetData>
  <mergeCells count="37">
    <mergeCell ref="A1:J1"/>
    <mergeCell ref="A2:J2"/>
    <mergeCell ref="P5:P6"/>
    <mergeCell ref="Q5:Q6"/>
    <mergeCell ref="K5:K6"/>
    <mergeCell ref="L5:L6"/>
    <mergeCell ref="A4:Q4"/>
    <mergeCell ref="M5:M6"/>
    <mergeCell ref="N5:N6"/>
    <mergeCell ref="O5:O6"/>
    <mergeCell ref="F5:F6"/>
    <mergeCell ref="G5:G6"/>
    <mergeCell ref="H5:H6"/>
    <mergeCell ref="I5:I6"/>
    <mergeCell ref="J5:J6"/>
    <mergeCell ref="X5:X6"/>
    <mergeCell ref="Y5:Y6"/>
    <mergeCell ref="A5:A6"/>
    <mergeCell ref="B5:B6"/>
    <mergeCell ref="C5:C6"/>
    <mergeCell ref="D5:D6"/>
    <mergeCell ref="W5:W6"/>
    <mergeCell ref="E5:E6"/>
    <mergeCell ref="R5:R6"/>
    <mergeCell ref="S5:S6"/>
    <mergeCell ref="T5:T6"/>
    <mergeCell ref="U5:U6"/>
    <mergeCell ref="V5:V6"/>
    <mergeCell ref="AE5:AE6"/>
    <mergeCell ref="AF5:AF6"/>
    <mergeCell ref="AG5:AG6"/>
    <mergeCell ref="AH5:AH6"/>
    <mergeCell ref="Z5:Z6"/>
    <mergeCell ref="AA5:AA6"/>
    <mergeCell ref="AB5:AB6"/>
    <mergeCell ref="AC5:AC6"/>
    <mergeCell ref="AD5:AD6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workbookViewId="0">
      <selection sqref="A1:XFD1048576"/>
    </sheetView>
  </sheetViews>
  <sheetFormatPr defaultRowHeight="14.4" x14ac:dyDescent="0.3"/>
  <cols>
    <col min="1" max="1" width="22.88671875" bestFit="1" customWidth="1"/>
    <col min="2" max="2" width="15" bestFit="1" customWidth="1"/>
    <col min="3" max="3" width="10.6640625" bestFit="1" customWidth="1"/>
    <col min="4" max="4" width="12.88671875" bestFit="1" customWidth="1"/>
    <col min="5" max="5" width="10.6640625" bestFit="1" customWidth="1"/>
    <col min="6" max="6" width="12.109375" bestFit="1" customWidth="1"/>
    <col min="7" max="7" width="9" bestFit="1" customWidth="1"/>
    <col min="8" max="8" width="12.88671875" bestFit="1" customWidth="1"/>
    <col min="9" max="9" width="10.6640625" bestFit="1" customWidth="1"/>
    <col min="12" max="12" width="10.33203125" bestFit="1" customWidth="1"/>
  </cols>
  <sheetData>
    <row r="1" spans="1:11" x14ac:dyDescent="0.3">
      <c r="A1" s="214" t="s">
        <v>185</v>
      </c>
      <c r="B1" s="214"/>
      <c r="C1" s="214"/>
      <c r="D1" s="214"/>
      <c r="E1" s="214"/>
      <c r="F1" s="214"/>
      <c r="G1" s="214"/>
      <c r="H1" s="214"/>
      <c r="I1" s="214"/>
    </row>
    <row r="2" spans="1:11" x14ac:dyDescent="0.3">
      <c r="A2" s="214" t="s">
        <v>129</v>
      </c>
      <c r="B2" s="214"/>
      <c r="C2" s="214"/>
      <c r="D2" s="214"/>
      <c r="E2" s="214"/>
      <c r="F2" s="214"/>
      <c r="G2" s="214"/>
      <c r="H2" s="214"/>
      <c r="I2" s="214"/>
    </row>
    <row r="3" spans="1:11" x14ac:dyDescent="0.3">
      <c r="A3" s="214" t="s">
        <v>198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x14ac:dyDescent="0.3">
      <c r="A4" s="14"/>
      <c r="B4" s="31"/>
      <c r="C4" s="31"/>
      <c r="D4" s="14"/>
      <c r="E4" s="14"/>
      <c r="F4" s="14"/>
      <c r="G4" s="14"/>
      <c r="H4" s="14"/>
      <c r="I4" s="18" t="s">
        <v>173</v>
      </c>
    </row>
    <row r="5" spans="1:11" x14ac:dyDescent="0.3">
      <c r="A5" s="220" t="s">
        <v>29</v>
      </c>
      <c r="B5" s="216" t="s">
        <v>62</v>
      </c>
      <c r="C5" s="217"/>
      <c r="D5" s="220" t="s">
        <v>61</v>
      </c>
      <c r="E5" s="226"/>
      <c r="F5" s="226"/>
      <c r="G5" s="226"/>
      <c r="H5" s="226"/>
      <c r="I5" s="221"/>
    </row>
    <row r="6" spans="1:11" x14ac:dyDescent="0.3">
      <c r="A6" s="222"/>
      <c r="B6" s="224"/>
      <c r="C6" s="225"/>
      <c r="D6" s="220" t="s">
        <v>16</v>
      </c>
      <c r="E6" s="221"/>
      <c r="F6" s="220" t="s">
        <v>17</v>
      </c>
      <c r="G6" s="221"/>
      <c r="H6" s="220" t="s">
        <v>18</v>
      </c>
      <c r="I6" s="221"/>
    </row>
    <row r="7" spans="1:11" x14ac:dyDescent="0.3">
      <c r="A7" s="106"/>
      <c r="B7" s="129">
        <v>45352</v>
      </c>
      <c r="C7" s="130">
        <v>44986</v>
      </c>
      <c r="D7" s="129">
        <v>45352</v>
      </c>
      <c r="E7" s="130">
        <v>44986</v>
      </c>
      <c r="F7" s="129">
        <v>45352</v>
      </c>
      <c r="G7" s="130">
        <v>44986</v>
      </c>
      <c r="H7" s="129">
        <v>45352</v>
      </c>
      <c r="I7" s="130">
        <v>44986</v>
      </c>
    </row>
    <row r="8" spans="1:11" x14ac:dyDescent="0.3">
      <c r="A8" s="96" t="s">
        <v>19</v>
      </c>
      <c r="B8" s="127">
        <v>107165.072744</v>
      </c>
      <c r="C8" s="55">
        <v>111679.590345</v>
      </c>
      <c r="D8" s="100">
        <v>6528.2357899999997</v>
      </c>
      <c r="E8" s="55">
        <v>5160.14948</v>
      </c>
      <c r="F8" s="56">
        <v>6442.1969300000001</v>
      </c>
      <c r="G8" s="57">
        <v>5309.1787100000001</v>
      </c>
      <c r="H8" s="56">
        <v>12970.432720000001</v>
      </c>
      <c r="I8" s="55">
        <v>10469.32819</v>
      </c>
    </row>
    <row r="9" spans="1:11" x14ac:dyDescent="0.3">
      <c r="A9" s="96" t="s">
        <v>20</v>
      </c>
      <c r="B9" s="127">
        <v>18623.653610000001</v>
      </c>
      <c r="C9" s="55">
        <v>23324.931499999999</v>
      </c>
      <c r="D9" s="100">
        <v>1076.20138</v>
      </c>
      <c r="E9" s="55">
        <v>576.91250000000002</v>
      </c>
      <c r="F9" s="56">
        <v>179.10757000000001</v>
      </c>
      <c r="G9" s="57">
        <v>254.52821</v>
      </c>
      <c r="H9" s="56">
        <v>1255.3089500000001</v>
      </c>
      <c r="I9" s="55">
        <v>831.44071000000008</v>
      </c>
    </row>
    <row r="10" spans="1:11" x14ac:dyDescent="0.3">
      <c r="A10" s="96" t="s">
        <v>21</v>
      </c>
      <c r="B10" s="127">
        <v>1819.9531100000002</v>
      </c>
      <c r="C10" s="55">
        <v>2297.7424799999999</v>
      </c>
      <c r="D10" s="100">
        <v>6346.3825769999994</v>
      </c>
      <c r="E10" s="55">
        <v>4834.242604</v>
      </c>
      <c r="F10" s="56">
        <v>0</v>
      </c>
      <c r="G10" s="57">
        <v>52.845790000000001</v>
      </c>
      <c r="H10" s="56">
        <v>6346.3825769999994</v>
      </c>
      <c r="I10" s="55">
        <v>4887.0883940000003</v>
      </c>
    </row>
    <row r="11" spans="1:11" x14ac:dyDescent="0.3">
      <c r="A11" s="96" t="s">
        <v>22</v>
      </c>
      <c r="B11" s="127">
        <v>7428.2928300000003</v>
      </c>
      <c r="C11" s="55">
        <v>6636.1447500000004</v>
      </c>
      <c r="D11" s="100">
        <v>5826.3858019999998</v>
      </c>
      <c r="E11" s="55">
        <v>2199.9401460000004</v>
      </c>
      <c r="F11" s="56">
        <v>69.886020000000002</v>
      </c>
      <c r="G11" s="57">
        <v>3.8843800000000002</v>
      </c>
      <c r="H11" s="56">
        <v>5896.2718219999997</v>
      </c>
      <c r="I11" s="55">
        <v>2203.8245260000003</v>
      </c>
    </row>
    <row r="12" spans="1:11" x14ac:dyDescent="0.3">
      <c r="A12" s="96" t="s">
        <v>24</v>
      </c>
      <c r="B12" s="127">
        <v>3151.2217799999999</v>
      </c>
      <c r="C12" s="55">
        <v>3673.80296</v>
      </c>
      <c r="D12" s="100">
        <v>0</v>
      </c>
      <c r="E12" s="55">
        <v>27.236249999999998</v>
      </c>
      <c r="F12" s="56">
        <v>15.13125</v>
      </c>
      <c r="G12" s="57">
        <v>3.0262500000000001</v>
      </c>
      <c r="H12" s="56">
        <v>15.13125</v>
      </c>
      <c r="I12" s="55">
        <v>30.262499999999999</v>
      </c>
    </row>
    <row r="13" spans="1:11" x14ac:dyDescent="0.3">
      <c r="A13" s="96" t="s">
        <v>25</v>
      </c>
      <c r="B13" s="127">
        <v>3179.47201</v>
      </c>
      <c r="C13" s="55">
        <v>2260.9015199999999</v>
      </c>
      <c r="D13" s="100">
        <v>122.87584</v>
      </c>
      <c r="E13" s="55">
        <v>118.15488999999999</v>
      </c>
      <c r="F13" s="56">
        <v>0</v>
      </c>
      <c r="G13" s="57">
        <v>0</v>
      </c>
      <c r="H13" s="56">
        <v>122.87584</v>
      </c>
      <c r="I13" s="55">
        <v>118.15488999999999</v>
      </c>
    </row>
    <row r="14" spans="1:11" x14ac:dyDescent="0.3">
      <c r="A14" s="96" t="s">
        <v>23</v>
      </c>
      <c r="B14" s="127">
        <v>22606.11189</v>
      </c>
      <c r="C14" s="55">
        <v>22677.31583</v>
      </c>
      <c r="D14" s="100">
        <v>1929.6932300000001</v>
      </c>
      <c r="E14" s="55">
        <v>6049.1277829999999</v>
      </c>
      <c r="F14" s="56">
        <v>1596.11041</v>
      </c>
      <c r="G14" s="57">
        <v>2095.8168900000001</v>
      </c>
      <c r="H14" s="56">
        <v>3525.8036400000001</v>
      </c>
      <c r="I14" s="55">
        <v>8144.944673</v>
      </c>
    </row>
    <row r="15" spans="1:11" x14ac:dyDescent="0.3">
      <c r="A15" s="96" t="s">
        <v>155</v>
      </c>
      <c r="B15" s="127">
        <v>2919.9614100000003</v>
      </c>
      <c r="C15" s="55">
        <v>4324.7177099999999</v>
      </c>
      <c r="D15" s="100">
        <v>5705.61085</v>
      </c>
      <c r="E15" s="55">
        <v>8715.2489800000003</v>
      </c>
      <c r="F15" s="56">
        <v>69.493600000000001</v>
      </c>
      <c r="G15" s="57">
        <v>99.191479999999999</v>
      </c>
      <c r="H15" s="56">
        <v>5775.1044499999998</v>
      </c>
      <c r="I15" s="55">
        <v>8814.4404599999998</v>
      </c>
    </row>
    <row r="16" spans="1:11" x14ac:dyDescent="0.3">
      <c r="A16" s="96" t="s">
        <v>26</v>
      </c>
      <c r="B16" s="127">
        <v>1769.48171</v>
      </c>
      <c r="C16" s="55">
        <v>1348.0765100000001</v>
      </c>
      <c r="D16" s="100">
        <v>0</v>
      </c>
      <c r="E16" s="55">
        <v>0</v>
      </c>
      <c r="F16" s="56">
        <v>0</v>
      </c>
      <c r="G16" s="57">
        <v>1.00875</v>
      </c>
      <c r="H16" s="56">
        <v>0</v>
      </c>
      <c r="I16" s="55">
        <v>1.00875</v>
      </c>
    </row>
    <row r="17" spans="1:9" x14ac:dyDescent="0.3">
      <c r="A17" s="96" t="s">
        <v>143</v>
      </c>
      <c r="B17" s="127">
        <v>0</v>
      </c>
      <c r="C17" s="55">
        <v>1097.94831</v>
      </c>
      <c r="D17" s="100">
        <v>0</v>
      </c>
      <c r="E17" s="55">
        <v>0</v>
      </c>
      <c r="F17" s="56">
        <v>0</v>
      </c>
      <c r="G17" s="57">
        <v>0</v>
      </c>
      <c r="H17" s="56">
        <v>0</v>
      </c>
      <c r="I17" s="55">
        <v>0</v>
      </c>
    </row>
    <row r="18" spans="1:9" x14ac:dyDescent="0.3">
      <c r="A18" s="96" t="s">
        <v>27</v>
      </c>
      <c r="B18" s="127">
        <v>31315.15179</v>
      </c>
      <c r="C18" s="55">
        <v>36260.74783</v>
      </c>
      <c r="D18" s="100">
        <v>0</v>
      </c>
      <c r="E18" s="55">
        <v>0</v>
      </c>
      <c r="F18" s="56">
        <v>340.71663000000001</v>
      </c>
      <c r="G18" s="57">
        <v>4.2200699999999998</v>
      </c>
      <c r="H18" s="56">
        <v>340.71663000000001</v>
      </c>
      <c r="I18" s="55">
        <v>4.2200699999999998</v>
      </c>
    </row>
    <row r="19" spans="1:9" x14ac:dyDescent="0.3">
      <c r="A19" s="96" t="s">
        <v>28</v>
      </c>
      <c r="B19" s="127">
        <v>20698.495620000002</v>
      </c>
      <c r="C19" s="55">
        <v>22260.564640000001</v>
      </c>
      <c r="D19" s="100">
        <v>3533.7418299999999</v>
      </c>
      <c r="E19" s="55">
        <v>3259.5998399999999</v>
      </c>
      <c r="F19" s="56">
        <v>143.30951999999999</v>
      </c>
      <c r="G19" s="57">
        <v>191.39257999999998</v>
      </c>
      <c r="H19" s="56">
        <v>3677.0513499999997</v>
      </c>
      <c r="I19" s="55">
        <v>3450.99242</v>
      </c>
    </row>
    <row r="20" spans="1:9" x14ac:dyDescent="0.3">
      <c r="A20" s="107" t="s">
        <v>13</v>
      </c>
      <c r="B20" s="101">
        <v>220676.86850399998</v>
      </c>
      <c r="C20" s="126">
        <v>237842.48438500005</v>
      </c>
      <c r="D20" s="128">
        <v>31069.127299</v>
      </c>
      <c r="E20" s="128">
        <v>30940.612473000001</v>
      </c>
      <c r="F20" s="101">
        <v>8855.9519300000011</v>
      </c>
      <c r="G20" s="101">
        <v>8015.0931100000016</v>
      </c>
      <c r="H20" s="101">
        <v>39925.079229000003</v>
      </c>
      <c r="I20" s="101">
        <v>38955.70558300001</v>
      </c>
    </row>
    <row r="21" spans="1:9" x14ac:dyDescent="0.3">
      <c r="A21" s="1" t="s">
        <v>85</v>
      </c>
      <c r="B21" s="1"/>
      <c r="C21" s="22"/>
      <c r="D21" s="22"/>
      <c r="E21" s="23"/>
      <c r="F21" s="23"/>
      <c r="G21" s="23"/>
      <c r="H21" s="23"/>
      <c r="I21" s="23"/>
    </row>
    <row r="22" spans="1:9" x14ac:dyDescent="0.3">
      <c r="A22" s="1" t="s">
        <v>86</v>
      </c>
      <c r="B22" s="1"/>
      <c r="C22" s="24"/>
      <c r="D22" s="24"/>
      <c r="E22" s="24"/>
      <c r="F22" s="24"/>
      <c r="G22" s="24"/>
      <c r="H22" s="24"/>
      <c r="I22" s="24"/>
    </row>
    <row r="23" spans="1:9" x14ac:dyDescent="0.3">
      <c r="B23" t="b">
        <v>1</v>
      </c>
      <c r="C23" t="b">
        <v>1</v>
      </c>
      <c r="D23" t="b">
        <v>1</v>
      </c>
      <c r="E23" t="b">
        <v>1</v>
      </c>
      <c r="F23" t="b">
        <v>0</v>
      </c>
      <c r="G23" t="b">
        <v>1</v>
      </c>
      <c r="H23" t="b">
        <v>0</v>
      </c>
      <c r="I23" t="b">
        <v>1</v>
      </c>
    </row>
    <row r="24" spans="1:9" x14ac:dyDescent="0.3">
      <c r="C24" s="4"/>
      <c r="D24" s="4"/>
      <c r="E24" s="4"/>
      <c r="F24" s="4"/>
      <c r="G24" s="4"/>
      <c r="H24" s="4"/>
      <c r="I24" s="4"/>
    </row>
    <row r="25" spans="1:9" x14ac:dyDescent="0.3">
      <c r="C25" s="4"/>
      <c r="D25" s="4"/>
      <c r="E25" s="4"/>
      <c r="F25" s="4"/>
      <c r="G25" s="4"/>
      <c r="H25" s="4"/>
      <c r="I25" s="4"/>
    </row>
    <row r="26" spans="1:9" x14ac:dyDescent="0.3">
      <c r="C26" s="4"/>
      <c r="D26" s="4"/>
      <c r="E26" s="4"/>
      <c r="F26" s="4"/>
      <c r="G26" s="4"/>
      <c r="H26" s="4"/>
      <c r="I26" s="4"/>
    </row>
    <row r="29" spans="1:9" x14ac:dyDescent="0.3">
      <c r="A29" s="25"/>
      <c r="B29" s="25"/>
    </row>
  </sheetData>
  <mergeCells count="9">
    <mergeCell ref="A1:I1"/>
    <mergeCell ref="A2:I2"/>
    <mergeCell ref="A5:A6"/>
    <mergeCell ref="B5:C6"/>
    <mergeCell ref="D5:I5"/>
    <mergeCell ref="D6:E6"/>
    <mergeCell ref="F6:G6"/>
    <mergeCell ref="H6:I6"/>
    <mergeCell ref="A3:K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tabSelected="1" workbookViewId="0">
      <selection activeCell="D14" sqref="D14"/>
    </sheetView>
  </sheetViews>
  <sheetFormatPr defaultRowHeight="14.4" x14ac:dyDescent="0.3"/>
  <cols>
    <col min="1" max="1" width="22.44140625" bestFit="1" customWidth="1"/>
    <col min="2" max="2" width="11.88671875" bestFit="1" customWidth="1"/>
    <col min="3" max="3" width="10.5546875" bestFit="1" customWidth="1"/>
    <col min="4" max="4" width="12.109375" bestFit="1" customWidth="1"/>
    <col min="5" max="6" width="9.5546875" bestFit="1" customWidth="1"/>
    <col min="7" max="7" width="8.5546875" bestFit="1" customWidth="1"/>
    <col min="8" max="8" width="12.109375" bestFit="1" customWidth="1"/>
    <col min="9" max="9" width="8.5546875" bestFit="1" customWidth="1"/>
    <col min="10" max="10" width="12.88671875" bestFit="1" customWidth="1"/>
    <col min="11" max="11" width="9.33203125" bestFit="1" customWidth="1"/>
  </cols>
  <sheetData>
    <row r="1" spans="1:11" x14ac:dyDescent="0.3">
      <c r="A1" s="214" t="s">
        <v>128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x14ac:dyDescent="0.3">
      <c r="A2" s="214" t="s">
        <v>157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3">
      <c r="A3" s="214" t="s">
        <v>198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x14ac:dyDescent="0.3">
      <c r="A4" s="14"/>
      <c r="B4" s="14"/>
      <c r="C4" s="14"/>
      <c r="D4" s="14"/>
      <c r="E4" s="14"/>
      <c r="F4" s="14"/>
      <c r="G4" s="14"/>
      <c r="H4" s="14"/>
      <c r="I4" s="14"/>
      <c r="J4" s="31"/>
      <c r="K4" s="18" t="s">
        <v>173</v>
      </c>
    </row>
    <row r="5" spans="1:11" x14ac:dyDescent="0.3">
      <c r="A5" s="215" t="s">
        <v>14</v>
      </c>
      <c r="B5" s="216" t="s">
        <v>62</v>
      </c>
      <c r="C5" s="217"/>
      <c r="D5" s="223" t="s">
        <v>61</v>
      </c>
      <c r="E5" s="223"/>
      <c r="F5" s="223"/>
      <c r="G5" s="223"/>
      <c r="H5" s="223"/>
      <c r="I5" s="223"/>
      <c r="J5" s="216" t="s">
        <v>63</v>
      </c>
      <c r="K5" s="217"/>
    </row>
    <row r="6" spans="1:11" x14ac:dyDescent="0.3">
      <c r="A6" s="215"/>
      <c r="B6" s="218"/>
      <c r="C6" s="219"/>
      <c r="D6" s="223" t="s">
        <v>16</v>
      </c>
      <c r="E6" s="227"/>
      <c r="F6" s="222" t="s">
        <v>17</v>
      </c>
      <c r="G6" s="227"/>
      <c r="H6" s="222" t="s">
        <v>18</v>
      </c>
      <c r="I6" s="223"/>
      <c r="J6" s="218"/>
      <c r="K6" s="219"/>
    </row>
    <row r="7" spans="1:11" x14ac:dyDescent="0.3">
      <c r="A7" s="103"/>
      <c r="B7" s="129">
        <v>45352</v>
      </c>
      <c r="C7" s="130">
        <v>44986</v>
      </c>
      <c r="D7" s="129">
        <v>45352</v>
      </c>
      <c r="E7" s="130">
        <v>44986</v>
      </c>
      <c r="F7" s="129">
        <v>45352</v>
      </c>
      <c r="G7" s="130">
        <v>44986</v>
      </c>
      <c r="H7" s="129">
        <v>45352</v>
      </c>
      <c r="I7" s="130">
        <v>44986</v>
      </c>
      <c r="J7" s="129">
        <v>45352</v>
      </c>
      <c r="K7" s="130">
        <v>44986</v>
      </c>
    </row>
    <row r="8" spans="1:11" x14ac:dyDescent="0.3">
      <c r="A8" s="96" t="s">
        <v>0</v>
      </c>
      <c r="B8" s="125">
        <v>475.48831000000001</v>
      </c>
      <c r="C8" s="133">
        <v>612.34145999999998</v>
      </c>
      <c r="D8" s="132">
        <v>4593.66338</v>
      </c>
      <c r="E8" s="55">
        <v>7837.1750499999998</v>
      </c>
      <c r="F8" s="125">
        <v>0</v>
      </c>
      <c r="G8" s="55">
        <v>0</v>
      </c>
      <c r="H8" s="57">
        <v>4593.66338</v>
      </c>
      <c r="I8" s="57">
        <v>7837.1750499999998</v>
      </c>
      <c r="J8" s="97">
        <v>4118.1750700000002</v>
      </c>
      <c r="K8" s="98">
        <v>7224.8335900000002</v>
      </c>
    </row>
    <row r="9" spans="1:11" x14ac:dyDescent="0.3">
      <c r="A9" s="96" t="s">
        <v>1</v>
      </c>
      <c r="B9" s="125">
        <v>637.97828000000004</v>
      </c>
      <c r="C9" s="133">
        <v>1434.2768700000001</v>
      </c>
      <c r="D9" s="132">
        <v>369.06228999999996</v>
      </c>
      <c r="E9" s="55">
        <v>142.54585999999998</v>
      </c>
      <c r="F9" s="125">
        <v>0</v>
      </c>
      <c r="G9" s="55">
        <v>87.609210000000004</v>
      </c>
      <c r="H9" s="57">
        <v>369.06228999999996</v>
      </c>
      <c r="I9" s="57">
        <v>230.15506999999997</v>
      </c>
      <c r="J9" s="97">
        <v>-268.91599000000008</v>
      </c>
      <c r="K9" s="98">
        <v>-1204.1218000000001</v>
      </c>
    </row>
    <row r="10" spans="1:11" x14ac:dyDescent="0.3">
      <c r="A10" s="96" t="s">
        <v>2</v>
      </c>
      <c r="B10" s="125">
        <v>80.173899999999989</v>
      </c>
      <c r="C10" s="133">
        <v>108.35349000000001</v>
      </c>
      <c r="D10" s="132">
        <v>59.661110000000001</v>
      </c>
      <c r="E10" s="55">
        <v>104.99677</v>
      </c>
      <c r="F10" s="125">
        <v>0</v>
      </c>
      <c r="G10" s="55">
        <v>0</v>
      </c>
      <c r="H10" s="57">
        <v>59.661110000000001</v>
      </c>
      <c r="I10" s="57">
        <v>104.99677</v>
      </c>
      <c r="J10" s="97">
        <v>-20.512789999999988</v>
      </c>
      <c r="K10" s="98">
        <v>-3.3567200000000099</v>
      </c>
    </row>
    <row r="11" spans="1:11" x14ac:dyDescent="0.3">
      <c r="A11" s="96" t="s">
        <v>3</v>
      </c>
      <c r="B11" s="125">
        <v>0</v>
      </c>
      <c r="C11" s="133">
        <v>0</v>
      </c>
      <c r="D11" s="132">
        <v>0</v>
      </c>
      <c r="E11" s="55">
        <v>0</v>
      </c>
      <c r="F11" s="125">
        <v>0</v>
      </c>
      <c r="G11" s="55">
        <v>0</v>
      </c>
      <c r="H11" s="57">
        <v>0</v>
      </c>
      <c r="I11" s="57">
        <v>0</v>
      </c>
      <c r="J11" s="97">
        <v>0</v>
      </c>
      <c r="K11" s="98">
        <v>0</v>
      </c>
    </row>
    <row r="12" spans="1:11" x14ac:dyDescent="0.3">
      <c r="A12" s="96" t="s">
        <v>4</v>
      </c>
      <c r="B12" s="125">
        <v>0</v>
      </c>
      <c r="C12" s="133">
        <v>0</v>
      </c>
      <c r="D12" s="132">
        <v>58.959420000000001</v>
      </c>
      <c r="E12" s="55">
        <v>191.72707</v>
      </c>
      <c r="F12" s="125">
        <v>0</v>
      </c>
      <c r="G12" s="55">
        <v>0</v>
      </c>
      <c r="H12" s="57">
        <v>58.959420000000001</v>
      </c>
      <c r="I12" s="57">
        <v>191.72707</v>
      </c>
      <c r="J12" s="97">
        <v>58.959420000000001</v>
      </c>
      <c r="K12" s="98">
        <v>191.72707</v>
      </c>
    </row>
    <row r="13" spans="1:11" x14ac:dyDescent="0.3">
      <c r="A13" s="96" t="s">
        <v>5</v>
      </c>
      <c r="B13" s="125">
        <v>604.37254000000007</v>
      </c>
      <c r="C13" s="133">
        <v>947.96046999999999</v>
      </c>
      <c r="D13" s="132">
        <v>26.257390000000001</v>
      </c>
      <c r="E13" s="55">
        <v>167.53955999999999</v>
      </c>
      <c r="F13" s="125">
        <v>0</v>
      </c>
      <c r="G13" s="55">
        <v>0</v>
      </c>
      <c r="H13" s="57">
        <v>26.257390000000001</v>
      </c>
      <c r="I13" s="57">
        <v>167.53955999999999</v>
      </c>
      <c r="J13" s="97">
        <v>-578.11515000000009</v>
      </c>
      <c r="K13" s="98">
        <v>-780.42091000000005</v>
      </c>
    </row>
    <row r="14" spans="1:11" x14ac:dyDescent="0.3">
      <c r="A14" s="96" t="s">
        <v>6</v>
      </c>
      <c r="B14" s="125">
        <v>254.30793</v>
      </c>
      <c r="C14" s="133">
        <v>319.20546000000002</v>
      </c>
      <c r="D14" s="132">
        <v>479.10516999999999</v>
      </c>
      <c r="E14" s="55">
        <v>271.26466999999997</v>
      </c>
      <c r="F14" s="125">
        <v>69.493600000000001</v>
      </c>
      <c r="G14" s="55">
        <v>11.582270000000001</v>
      </c>
      <c r="H14" s="57">
        <v>548.59876999999994</v>
      </c>
      <c r="I14" s="57">
        <v>282.84693999999996</v>
      </c>
      <c r="J14" s="97">
        <v>294.29083999999995</v>
      </c>
      <c r="K14" s="98">
        <v>-36.358520000000055</v>
      </c>
    </row>
    <row r="15" spans="1:11" x14ac:dyDescent="0.3">
      <c r="A15" s="96" t="s">
        <v>7</v>
      </c>
      <c r="B15" s="125">
        <v>534.85342000000003</v>
      </c>
      <c r="C15" s="133">
        <v>471.19215000000003</v>
      </c>
      <c r="D15" s="132">
        <v>0</v>
      </c>
      <c r="E15" s="55">
        <v>0</v>
      </c>
      <c r="F15" s="125">
        <v>0</v>
      </c>
      <c r="G15" s="55">
        <v>0</v>
      </c>
      <c r="H15" s="57">
        <v>0</v>
      </c>
      <c r="I15" s="57">
        <v>0</v>
      </c>
      <c r="J15" s="97">
        <v>-534.85342000000003</v>
      </c>
      <c r="K15" s="98">
        <v>-471.19215000000003</v>
      </c>
    </row>
    <row r="16" spans="1:11" x14ac:dyDescent="0.3">
      <c r="A16" s="96" t="s">
        <v>8</v>
      </c>
      <c r="B16" s="125">
        <v>332.78703000000002</v>
      </c>
      <c r="C16" s="133">
        <v>431.38781</v>
      </c>
      <c r="D16" s="132">
        <v>118.90209</v>
      </c>
      <c r="E16" s="55">
        <v>0</v>
      </c>
      <c r="F16" s="125">
        <v>0</v>
      </c>
      <c r="G16" s="55">
        <v>0</v>
      </c>
      <c r="H16" s="57">
        <v>118.90209</v>
      </c>
      <c r="I16" s="57">
        <v>0</v>
      </c>
      <c r="J16" s="97">
        <v>-213.88494000000003</v>
      </c>
      <c r="K16" s="98">
        <v>-431.38781</v>
      </c>
    </row>
    <row r="17" spans="1:11" x14ac:dyDescent="0.3">
      <c r="A17" s="96" t="s">
        <v>9</v>
      </c>
      <c r="B17" s="125">
        <v>0</v>
      </c>
      <c r="C17" s="133">
        <v>0</v>
      </c>
      <c r="D17" s="132">
        <v>0</v>
      </c>
      <c r="E17" s="55">
        <v>0</v>
      </c>
      <c r="F17" s="125">
        <v>0</v>
      </c>
      <c r="G17" s="55">
        <v>0</v>
      </c>
      <c r="H17" s="57">
        <v>0</v>
      </c>
      <c r="I17" s="57">
        <v>0</v>
      </c>
      <c r="J17" s="97">
        <v>0</v>
      </c>
      <c r="K17" s="98">
        <v>0</v>
      </c>
    </row>
    <row r="18" spans="1:11" x14ac:dyDescent="0.3">
      <c r="A18" s="96" t="s">
        <v>11</v>
      </c>
      <c r="B18" s="125">
        <v>0</v>
      </c>
      <c r="C18" s="133">
        <v>0</v>
      </c>
      <c r="D18" s="132">
        <v>0</v>
      </c>
      <c r="E18" s="55">
        <v>0</v>
      </c>
      <c r="F18" s="125">
        <v>0</v>
      </c>
      <c r="G18" s="55">
        <v>0</v>
      </c>
      <c r="H18" s="57">
        <v>0</v>
      </c>
      <c r="I18" s="57">
        <v>0</v>
      </c>
      <c r="J18" s="97" t="s">
        <v>188</v>
      </c>
      <c r="K18" s="98" t="s">
        <v>188</v>
      </c>
    </row>
    <row r="19" spans="1:11" x14ac:dyDescent="0.3">
      <c r="A19" s="96" t="s">
        <v>10</v>
      </c>
      <c r="B19" s="125">
        <v>0</v>
      </c>
      <c r="C19" s="133">
        <v>0</v>
      </c>
      <c r="D19" s="132">
        <v>0</v>
      </c>
      <c r="E19" s="55">
        <v>0</v>
      </c>
      <c r="F19" s="125">
        <v>0</v>
      </c>
      <c r="G19" s="55">
        <v>0</v>
      </c>
      <c r="H19" s="57">
        <v>0</v>
      </c>
      <c r="I19" s="57">
        <v>0</v>
      </c>
      <c r="J19" s="97">
        <v>0</v>
      </c>
      <c r="K19" s="98">
        <v>0</v>
      </c>
    </row>
    <row r="20" spans="1:11" x14ac:dyDescent="0.3">
      <c r="A20" s="96" t="s">
        <v>12</v>
      </c>
      <c r="B20" s="125">
        <v>0</v>
      </c>
      <c r="C20" s="133">
        <v>0</v>
      </c>
      <c r="D20" s="132">
        <v>0</v>
      </c>
      <c r="E20" s="55">
        <v>0</v>
      </c>
      <c r="F20" s="125">
        <v>0</v>
      </c>
      <c r="G20" s="55">
        <v>0</v>
      </c>
      <c r="H20" s="57">
        <v>0</v>
      </c>
      <c r="I20" s="57">
        <v>0</v>
      </c>
      <c r="J20" s="140">
        <v>0</v>
      </c>
      <c r="K20" s="141">
        <v>0</v>
      </c>
    </row>
    <row r="21" spans="1:11" x14ac:dyDescent="0.3">
      <c r="A21" s="102" t="s">
        <v>13</v>
      </c>
      <c r="B21" s="126">
        <v>2919.9614099999999</v>
      </c>
      <c r="C21" s="99">
        <v>4324.7177099999999</v>
      </c>
      <c r="D21" s="99">
        <v>5705.6108499999991</v>
      </c>
      <c r="E21" s="99">
        <v>8715.2489800000003</v>
      </c>
      <c r="F21" s="99">
        <v>69.493600000000001</v>
      </c>
      <c r="G21" s="99">
        <v>99.191480000000013</v>
      </c>
      <c r="H21" s="99">
        <v>5775.1044499999989</v>
      </c>
      <c r="I21" s="99">
        <v>8814.440459999998</v>
      </c>
      <c r="J21" s="139">
        <v>2855.1430400000008</v>
      </c>
      <c r="K21" s="104">
        <v>4489.7227500000008</v>
      </c>
    </row>
    <row r="22" spans="1:11" x14ac:dyDescent="0.3">
      <c r="A22" s="1" t="s">
        <v>85</v>
      </c>
      <c r="B22" s="1"/>
    </row>
    <row r="23" spans="1:11" x14ac:dyDescent="0.3">
      <c r="A23" s="1" t="s">
        <v>86</v>
      </c>
      <c r="B23" s="1"/>
    </row>
    <row r="24" spans="1:11" x14ac:dyDescent="0.3">
      <c r="A24" s="1" t="s">
        <v>87</v>
      </c>
      <c r="B24" s="1"/>
    </row>
    <row r="25" spans="1:11" x14ac:dyDescent="0.3">
      <c r="B25" t="b">
        <v>1</v>
      </c>
      <c r="C25" t="b">
        <v>1</v>
      </c>
      <c r="D25" t="b">
        <v>1</v>
      </c>
      <c r="E25" t="b">
        <v>1</v>
      </c>
      <c r="F25" t="b">
        <v>1</v>
      </c>
      <c r="G25" t="b">
        <v>1</v>
      </c>
      <c r="H25" t="b">
        <v>1</v>
      </c>
      <c r="I25" t="b">
        <v>1</v>
      </c>
    </row>
    <row r="26" spans="1:11" x14ac:dyDescent="0.3">
      <c r="C26" s="69"/>
      <c r="D26" s="69"/>
      <c r="E26" s="69"/>
      <c r="F26" s="69"/>
      <c r="G26" s="69"/>
      <c r="H26" s="69"/>
      <c r="I26" s="69"/>
      <c r="J26" s="69"/>
    </row>
    <row r="27" spans="1:11" x14ac:dyDescent="0.3">
      <c r="C27" s="4"/>
      <c r="D27" s="4"/>
      <c r="E27" s="4"/>
      <c r="F27" s="4"/>
      <c r="G27" s="4"/>
      <c r="H27" s="4"/>
      <c r="I27" s="4"/>
      <c r="J27" s="4"/>
      <c r="K27" s="4"/>
    </row>
  </sheetData>
  <mergeCells count="10">
    <mergeCell ref="A1:K1"/>
    <mergeCell ref="A2:K2"/>
    <mergeCell ref="A3:K3"/>
    <mergeCell ref="A5:A6"/>
    <mergeCell ref="D6:E6"/>
    <mergeCell ref="H6:I6"/>
    <mergeCell ref="B5:C6"/>
    <mergeCell ref="D5:I5"/>
    <mergeCell ref="J5:K6"/>
    <mergeCell ref="F6:G6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8"/>
  <sheetViews>
    <sheetView workbookViewId="0">
      <selection activeCell="D14" sqref="D14"/>
    </sheetView>
  </sheetViews>
  <sheetFormatPr defaultRowHeight="14.4" x14ac:dyDescent="0.3"/>
  <cols>
    <col min="1" max="1" width="23.5546875" bestFit="1" customWidth="1"/>
    <col min="2" max="2" width="12.88671875" customWidth="1"/>
    <col min="3" max="3" width="12.44140625" customWidth="1"/>
    <col min="4" max="4" width="12.6640625" customWidth="1"/>
    <col min="5" max="5" width="10.6640625" bestFit="1" customWidth="1"/>
    <col min="6" max="6" width="10.6640625" customWidth="1"/>
    <col min="7" max="7" width="9.109375" bestFit="1" customWidth="1"/>
    <col min="8" max="8" width="12.109375" bestFit="1" customWidth="1"/>
    <col min="9" max="9" width="10.6640625" bestFit="1" customWidth="1"/>
  </cols>
  <sheetData>
    <row r="1" spans="1:11" x14ac:dyDescent="0.3">
      <c r="A1" s="214" t="s">
        <v>184</v>
      </c>
      <c r="B1" s="214"/>
      <c r="C1" s="214"/>
      <c r="D1" s="214"/>
      <c r="E1" s="214"/>
      <c r="F1" s="214"/>
      <c r="G1" s="214"/>
      <c r="H1" s="214"/>
      <c r="I1" s="214"/>
    </row>
    <row r="2" spans="1:11" x14ac:dyDescent="0.3">
      <c r="A2" s="214" t="s">
        <v>132</v>
      </c>
      <c r="B2" s="214"/>
      <c r="C2" s="214"/>
      <c r="D2" s="214"/>
      <c r="E2" s="214"/>
      <c r="F2" s="214"/>
      <c r="G2" s="214"/>
      <c r="H2" s="214"/>
      <c r="I2" s="214"/>
    </row>
    <row r="3" spans="1:11" x14ac:dyDescent="0.3">
      <c r="A3" s="214" t="s">
        <v>198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x14ac:dyDescent="0.3">
      <c r="A4" s="14"/>
      <c r="B4" s="14"/>
      <c r="C4" s="14"/>
      <c r="D4" s="14"/>
      <c r="E4" s="14"/>
      <c r="F4" s="14"/>
      <c r="G4" s="14"/>
      <c r="H4" s="14"/>
      <c r="I4" s="18" t="s">
        <v>173</v>
      </c>
    </row>
    <row r="5" spans="1:11" x14ac:dyDescent="0.3">
      <c r="A5" s="215" t="s">
        <v>14</v>
      </c>
      <c r="B5" s="216" t="s">
        <v>62</v>
      </c>
      <c r="C5" s="217"/>
      <c r="D5" s="220" t="s">
        <v>61</v>
      </c>
      <c r="E5" s="226"/>
      <c r="F5" s="226"/>
      <c r="G5" s="226"/>
      <c r="H5" s="226"/>
      <c r="I5" s="221"/>
    </row>
    <row r="6" spans="1:11" x14ac:dyDescent="0.3">
      <c r="A6" s="215"/>
      <c r="B6" s="218"/>
      <c r="C6" s="219"/>
      <c r="D6" s="222" t="s">
        <v>16</v>
      </c>
      <c r="E6" s="227"/>
      <c r="F6" s="222" t="s">
        <v>17</v>
      </c>
      <c r="G6" s="227"/>
      <c r="H6" s="222" t="s">
        <v>18</v>
      </c>
      <c r="I6" s="227"/>
    </row>
    <row r="7" spans="1:11" x14ac:dyDescent="0.3">
      <c r="A7" s="26"/>
      <c r="B7" s="129">
        <v>45352</v>
      </c>
      <c r="C7" s="130">
        <v>44986</v>
      </c>
      <c r="D7" s="129">
        <v>45352</v>
      </c>
      <c r="E7" s="130">
        <v>44986</v>
      </c>
      <c r="F7" s="129">
        <v>45352</v>
      </c>
      <c r="G7" s="130">
        <v>44986</v>
      </c>
      <c r="H7" s="129">
        <v>45352</v>
      </c>
      <c r="I7" s="130">
        <v>44986</v>
      </c>
    </row>
    <row r="8" spans="1:11" x14ac:dyDescent="0.3">
      <c r="A8" s="108" t="s">
        <v>164</v>
      </c>
      <c r="B8" s="56">
        <v>0</v>
      </c>
      <c r="C8" s="55">
        <v>0</v>
      </c>
      <c r="D8" s="57">
        <v>419.52153999999996</v>
      </c>
      <c r="E8" s="55">
        <v>277.87885999999997</v>
      </c>
      <c r="F8" s="56">
        <v>0</v>
      </c>
      <c r="G8" s="57">
        <v>0</v>
      </c>
      <c r="H8" s="56">
        <v>419.52153999999996</v>
      </c>
      <c r="I8" s="55">
        <v>277.87885999999997</v>
      </c>
    </row>
    <row r="9" spans="1:11" x14ac:dyDescent="0.3">
      <c r="A9" s="108" t="s">
        <v>30</v>
      </c>
      <c r="B9" s="56">
        <v>27.941240000000001</v>
      </c>
      <c r="C9" s="55">
        <v>21.960139999999999</v>
      </c>
      <c r="D9" s="57">
        <v>955.89629000000002</v>
      </c>
      <c r="E9" s="55">
        <v>913.2989399999999</v>
      </c>
      <c r="F9" s="56">
        <v>0</v>
      </c>
      <c r="G9" s="57">
        <v>0</v>
      </c>
      <c r="H9" s="56">
        <v>955.89629000000002</v>
      </c>
      <c r="I9" s="55">
        <v>913.2989399999999</v>
      </c>
    </row>
    <row r="10" spans="1:11" x14ac:dyDescent="0.3">
      <c r="A10" s="108" t="s">
        <v>31</v>
      </c>
      <c r="B10" s="56">
        <v>73.422880000000006</v>
      </c>
      <c r="C10" s="55">
        <v>0</v>
      </c>
      <c r="D10" s="57">
        <v>38.32987</v>
      </c>
      <c r="E10" s="55">
        <v>224.292</v>
      </c>
      <c r="F10" s="56">
        <v>0</v>
      </c>
      <c r="G10" s="57">
        <v>0</v>
      </c>
      <c r="H10" s="56">
        <v>38.32987</v>
      </c>
      <c r="I10" s="55">
        <v>224.292</v>
      </c>
    </row>
    <row r="11" spans="1:11" x14ac:dyDescent="0.3">
      <c r="A11" s="108" t="s">
        <v>32</v>
      </c>
      <c r="B11" s="56">
        <v>323.54879999999997</v>
      </c>
      <c r="C11" s="55">
        <v>0</v>
      </c>
      <c r="D11" s="57">
        <v>139.32</v>
      </c>
      <c r="E11" s="55">
        <v>148.99864000000002</v>
      </c>
      <c r="F11" s="56">
        <v>0</v>
      </c>
      <c r="G11" s="57">
        <v>0</v>
      </c>
      <c r="H11" s="56">
        <v>139.32</v>
      </c>
      <c r="I11" s="55">
        <v>148.99864000000002</v>
      </c>
    </row>
    <row r="12" spans="1:11" x14ac:dyDescent="0.3">
      <c r="A12" s="108" t="s">
        <v>33</v>
      </c>
      <c r="B12" s="56">
        <v>0.78164999999999996</v>
      </c>
      <c r="C12" s="55">
        <v>0</v>
      </c>
      <c r="D12" s="57">
        <v>341.36826000000002</v>
      </c>
      <c r="E12" s="55">
        <v>536.34559999999999</v>
      </c>
      <c r="F12" s="56">
        <v>0</v>
      </c>
      <c r="G12" s="57">
        <v>87.609210000000004</v>
      </c>
      <c r="H12" s="56">
        <v>341.36826000000002</v>
      </c>
      <c r="I12" s="55">
        <v>623.95480999999995</v>
      </c>
    </row>
    <row r="13" spans="1:11" x14ac:dyDescent="0.3">
      <c r="A13" s="108" t="s">
        <v>165</v>
      </c>
      <c r="B13" s="56">
        <v>0.37231999999999998</v>
      </c>
      <c r="C13" s="55">
        <v>0</v>
      </c>
      <c r="D13" s="57">
        <v>0</v>
      </c>
      <c r="E13" s="55">
        <v>0</v>
      </c>
      <c r="F13" s="56">
        <v>0</v>
      </c>
      <c r="G13" s="57">
        <v>0</v>
      </c>
      <c r="H13" s="56">
        <v>0</v>
      </c>
      <c r="I13" s="55">
        <v>0</v>
      </c>
    </row>
    <row r="14" spans="1:11" x14ac:dyDescent="0.3">
      <c r="A14" s="108" t="s">
        <v>34</v>
      </c>
      <c r="B14" s="56">
        <v>0</v>
      </c>
      <c r="C14" s="55">
        <v>1001.76059</v>
      </c>
      <c r="D14" s="57">
        <v>1643.73758</v>
      </c>
      <c r="E14" s="55">
        <v>2415.7008700000001</v>
      </c>
      <c r="F14" s="56">
        <v>0</v>
      </c>
      <c r="G14" s="57">
        <v>0</v>
      </c>
      <c r="H14" s="56">
        <v>1643.73758</v>
      </c>
      <c r="I14" s="55">
        <v>2415.7008700000001</v>
      </c>
    </row>
    <row r="15" spans="1:11" x14ac:dyDescent="0.3">
      <c r="A15" s="108" t="s">
        <v>35</v>
      </c>
      <c r="B15" s="56">
        <v>234.25398000000001</v>
      </c>
      <c r="C15" s="55">
        <v>0</v>
      </c>
      <c r="D15" s="57">
        <v>105.40122</v>
      </c>
      <c r="E15" s="55">
        <v>85.316999999999993</v>
      </c>
      <c r="F15" s="56">
        <v>0</v>
      </c>
      <c r="G15" s="57">
        <v>0</v>
      </c>
      <c r="H15" s="56">
        <v>105.40122</v>
      </c>
      <c r="I15" s="55">
        <v>85.316999999999993</v>
      </c>
    </row>
    <row r="16" spans="1:11" x14ac:dyDescent="0.3">
      <c r="A16" s="108" t="s">
        <v>36</v>
      </c>
      <c r="B16" s="56">
        <v>187.90832999999998</v>
      </c>
      <c r="C16" s="55">
        <v>552.53585999999996</v>
      </c>
      <c r="D16" s="57">
        <v>97.188020000000009</v>
      </c>
      <c r="E16" s="55">
        <v>149.54889</v>
      </c>
      <c r="F16" s="56">
        <v>69.493600000000001</v>
      </c>
      <c r="G16" s="57">
        <v>11.582270000000001</v>
      </c>
      <c r="H16" s="56">
        <v>166.68162000000001</v>
      </c>
      <c r="I16" s="55">
        <v>161.13115999999999</v>
      </c>
    </row>
    <row r="17" spans="1:10" x14ac:dyDescent="0.3">
      <c r="A17" s="108" t="s">
        <v>174</v>
      </c>
      <c r="B17" s="56">
        <v>0</v>
      </c>
      <c r="C17" s="55">
        <v>0</v>
      </c>
      <c r="D17" s="57">
        <v>0</v>
      </c>
      <c r="E17" s="55">
        <v>0</v>
      </c>
      <c r="F17" s="56">
        <v>0</v>
      </c>
      <c r="G17" s="57">
        <v>0</v>
      </c>
      <c r="H17" s="56">
        <v>0</v>
      </c>
      <c r="I17" s="55">
        <v>0</v>
      </c>
    </row>
    <row r="18" spans="1:10" x14ac:dyDescent="0.3">
      <c r="A18" s="108" t="s">
        <v>37</v>
      </c>
      <c r="B18" s="56">
        <v>79.392250000000004</v>
      </c>
      <c r="C18" s="55">
        <v>108.35349000000001</v>
      </c>
      <c r="D18" s="57">
        <v>0</v>
      </c>
      <c r="E18" s="55">
        <v>279.02024</v>
      </c>
      <c r="F18" s="56">
        <v>0</v>
      </c>
      <c r="G18" s="57">
        <v>0</v>
      </c>
      <c r="H18" s="56">
        <v>0</v>
      </c>
      <c r="I18" s="55">
        <v>279.02024</v>
      </c>
    </row>
    <row r="19" spans="1:10" x14ac:dyDescent="0.3">
      <c r="A19" s="108" t="s">
        <v>38</v>
      </c>
      <c r="B19" s="56">
        <v>1992.33996</v>
      </c>
      <c r="C19" s="55">
        <v>2640.10763</v>
      </c>
      <c r="D19" s="57">
        <v>1657.07293</v>
      </c>
      <c r="E19" s="55">
        <v>3649.18667</v>
      </c>
      <c r="F19" s="56">
        <v>0</v>
      </c>
      <c r="G19" s="57">
        <v>0</v>
      </c>
      <c r="H19" s="56">
        <v>1657.07293</v>
      </c>
      <c r="I19" s="55">
        <v>3649.18667</v>
      </c>
    </row>
    <row r="20" spans="1:10" x14ac:dyDescent="0.3">
      <c r="A20" s="108" t="s">
        <v>175</v>
      </c>
      <c r="B20" s="56">
        <v>0</v>
      </c>
      <c r="C20" s="55">
        <v>0</v>
      </c>
      <c r="D20" s="57">
        <v>60.40551</v>
      </c>
      <c r="E20" s="55">
        <v>35.661269999999995</v>
      </c>
      <c r="F20" s="56">
        <v>0</v>
      </c>
      <c r="G20" s="57">
        <v>0</v>
      </c>
      <c r="H20" s="56">
        <v>60.40551</v>
      </c>
      <c r="I20" s="55">
        <v>35.661269999999995</v>
      </c>
    </row>
    <row r="21" spans="1:10" x14ac:dyDescent="0.3">
      <c r="A21" s="108" t="s">
        <v>189</v>
      </c>
      <c r="B21" s="56">
        <v>0</v>
      </c>
      <c r="C21" s="55">
        <v>0</v>
      </c>
      <c r="D21" s="57">
        <v>247.36963</v>
      </c>
      <c r="E21" s="55">
        <v>0</v>
      </c>
      <c r="F21" s="56">
        <v>0</v>
      </c>
      <c r="G21" s="57">
        <v>0</v>
      </c>
      <c r="H21" s="56">
        <v>247.36963</v>
      </c>
      <c r="I21" s="55">
        <v>0</v>
      </c>
    </row>
    <row r="22" spans="1:10" x14ac:dyDescent="0.3">
      <c r="A22" s="109" t="s">
        <v>18</v>
      </c>
      <c r="B22" s="202">
        <v>2919.9614099999999</v>
      </c>
      <c r="C22" s="203">
        <v>4324.7177099999999</v>
      </c>
      <c r="D22" s="203">
        <v>5705.61085</v>
      </c>
      <c r="E22" s="203">
        <v>8715.2489800000003</v>
      </c>
      <c r="F22" s="203">
        <v>69.493600000000001</v>
      </c>
      <c r="G22" s="203">
        <v>99.191480000000013</v>
      </c>
      <c r="H22" s="203">
        <v>5775.1044499999998</v>
      </c>
      <c r="I22" s="203">
        <v>8814.4404600000016</v>
      </c>
    </row>
    <row r="23" spans="1:10" x14ac:dyDescent="0.3">
      <c r="A23" s="1" t="s">
        <v>85</v>
      </c>
      <c r="B23" s="1"/>
    </row>
    <row r="24" spans="1:10" x14ac:dyDescent="0.3">
      <c r="A24" s="1" t="s">
        <v>86</v>
      </c>
      <c r="B24" s="1"/>
      <c r="C24" s="7"/>
      <c r="D24" s="7"/>
      <c r="E24" s="7"/>
      <c r="F24" s="7"/>
      <c r="G24" s="7"/>
      <c r="H24" s="7"/>
      <c r="I24" s="7"/>
    </row>
    <row r="25" spans="1:10" x14ac:dyDescent="0.3">
      <c r="C25" s="16"/>
      <c r="D25" s="16"/>
      <c r="E25" s="16"/>
      <c r="F25" s="16"/>
      <c r="G25" s="16"/>
      <c r="H25" s="16"/>
      <c r="I25" s="16"/>
      <c r="J25" s="89"/>
    </row>
    <row r="26" spans="1:10" x14ac:dyDescent="0.3">
      <c r="B26" t="b">
        <v>1</v>
      </c>
      <c r="C26" t="b">
        <v>1</v>
      </c>
      <c r="D26" t="b">
        <v>1</v>
      </c>
      <c r="E26" t="b">
        <v>1</v>
      </c>
      <c r="F26" t="b">
        <v>1</v>
      </c>
      <c r="G26" s="201">
        <v>0</v>
      </c>
      <c r="H26" s="201" t="b">
        <v>1</v>
      </c>
      <c r="I26" t="b">
        <v>1</v>
      </c>
    </row>
    <row r="28" spans="1:10" x14ac:dyDescent="0.3">
      <c r="D28" s="23"/>
      <c r="E28" s="23"/>
      <c r="F28" s="23"/>
      <c r="G28" s="23"/>
      <c r="H28" s="23"/>
      <c r="I28" s="23"/>
    </row>
  </sheetData>
  <mergeCells count="9">
    <mergeCell ref="F6:G6"/>
    <mergeCell ref="H6:I6"/>
    <mergeCell ref="A1:I1"/>
    <mergeCell ref="A2:I2"/>
    <mergeCell ref="A5:A6"/>
    <mergeCell ref="D6:E6"/>
    <mergeCell ref="B5:C6"/>
    <mergeCell ref="D5:I5"/>
    <mergeCell ref="A3:K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854FC-E52A-4AF8-B2DF-89F5767E932C}">
  <dimension ref="A1:N69"/>
  <sheetViews>
    <sheetView zoomScaleNormal="100" workbookViewId="0">
      <selection activeCell="D17" sqref="D17"/>
    </sheetView>
  </sheetViews>
  <sheetFormatPr defaultRowHeight="14.4" x14ac:dyDescent="0.3"/>
  <cols>
    <col min="1" max="1" width="20.33203125" customWidth="1"/>
    <col min="2" max="2" width="12.109375" customWidth="1"/>
    <col min="3" max="3" width="10.33203125" bestFit="1" customWidth="1"/>
    <col min="4" max="4" width="12.5546875" customWidth="1"/>
    <col min="5" max="5" width="11.88671875" customWidth="1"/>
    <col min="6" max="6" width="10.5546875" bestFit="1" customWidth="1"/>
    <col min="7" max="7" width="7.5546875" customWidth="1"/>
    <col min="8" max="8" width="10.5546875" bestFit="1" customWidth="1"/>
    <col min="9" max="9" width="7.6640625" bestFit="1" customWidth="1"/>
    <col min="10" max="10" width="14.33203125" bestFit="1" customWidth="1"/>
    <col min="11" max="14" width="14.33203125" style="161" bestFit="1" customWidth="1"/>
  </cols>
  <sheetData>
    <row r="1" spans="1:9" x14ac:dyDescent="0.3">
      <c r="A1" s="214" t="s">
        <v>130</v>
      </c>
      <c r="B1" s="214"/>
      <c r="C1" s="214"/>
      <c r="D1" s="214"/>
      <c r="E1" s="214"/>
      <c r="F1" s="214"/>
      <c r="G1" s="214"/>
      <c r="H1" s="214"/>
      <c r="I1" s="214"/>
    </row>
    <row r="2" spans="1:9" ht="15" customHeight="1" x14ac:dyDescent="0.3">
      <c r="A2" s="228" t="s">
        <v>140</v>
      </c>
      <c r="B2" s="228"/>
      <c r="C2" s="228"/>
      <c r="D2" s="228"/>
      <c r="E2" s="228"/>
      <c r="F2" s="228"/>
      <c r="G2" s="228"/>
      <c r="H2" s="228"/>
      <c r="I2" s="228"/>
    </row>
    <row r="3" spans="1:9" x14ac:dyDescent="0.3">
      <c r="A3" s="214" t="s">
        <v>198</v>
      </c>
      <c r="B3" s="214"/>
      <c r="C3" s="214"/>
      <c r="D3" s="214"/>
      <c r="E3" s="214"/>
      <c r="F3" s="214"/>
      <c r="G3" s="214"/>
      <c r="H3" s="214"/>
      <c r="I3" s="214"/>
    </row>
    <row r="5" spans="1:9" x14ac:dyDescent="0.3">
      <c r="A5" s="229" t="s">
        <v>91</v>
      </c>
      <c r="B5" s="220" t="s">
        <v>195</v>
      </c>
      <c r="C5" s="226"/>
      <c r="D5" s="226"/>
      <c r="E5" s="221"/>
      <c r="F5" s="220" t="s">
        <v>196</v>
      </c>
      <c r="G5" s="226"/>
      <c r="H5" s="226"/>
      <c r="I5" s="221"/>
    </row>
    <row r="6" spans="1:9" x14ac:dyDescent="0.3">
      <c r="A6" s="230"/>
      <c r="B6" s="90">
        <v>2024</v>
      </c>
      <c r="C6" s="156" t="s">
        <v>92</v>
      </c>
      <c r="D6" s="90">
        <v>2023</v>
      </c>
      <c r="E6" s="156" t="s">
        <v>92</v>
      </c>
      <c r="F6" s="90">
        <v>2024</v>
      </c>
      <c r="G6" s="156" t="s">
        <v>92</v>
      </c>
      <c r="H6" s="90">
        <v>2023</v>
      </c>
      <c r="I6" s="156" t="s">
        <v>92</v>
      </c>
    </row>
    <row r="7" spans="1:9" x14ac:dyDescent="0.3">
      <c r="A7" s="157" t="s">
        <v>93</v>
      </c>
      <c r="B7" s="158"/>
      <c r="C7" s="159"/>
      <c r="D7" s="158"/>
      <c r="E7" s="134"/>
      <c r="F7" s="158"/>
      <c r="G7" s="159"/>
      <c r="H7" s="160"/>
      <c r="I7" s="134"/>
    </row>
    <row r="8" spans="1:9" x14ac:dyDescent="0.3">
      <c r="A8" s="162" t="s">
        <v>177</v>
      </c>
      <c r="B8" s="158">
        <v>184.31209700000002</v>
      </c>
      <c r="C8" s="159"/>
      <c r="D8" s="158">
        <v>188.43600000000001</v>
      </c>
      <c r="E8" s="134"/>
      <c r="F8" s="158">
        <v>413.742097</v>
      </c>
      <c r="G8" s="159"/>
      <c r="H8" s="158">
        <v>603.02793000000008</v>
      </c>
      <c r="I8" s="134"/>
    </row>
    <row r="9" spans="1:9" x14ac:dyDescent="0.3">
      <c r="A9" s="162" t="s">
        <v>95</v>
      </c>
      <c r="B9" s="158">
        <v>3310.1474500000004</v>
      </c>
      <c r="C9" s="163">
        <v>10.654137202323485</v>
      </c>
      <c r="D9" s="158">
        <v>3614.08293</v>
      </c>
      <c r="E9" s="164">
        <v>11.680709078250443</v>
      </c>
      <c r="F9" s="158">
        <v>6547.0355549999995</v>
      </c>
      <c r="G9" s="163">
        <v>9.5485395984812484</v>
      </c>
      <c r="H9" s="158">
        <v>10687.327318</v>
      </c>
      <c r="I9" s="164">
        <v>13.699654115201682</v>
      </c>
    </row>
    <row r="10" spans="1:9" x14ac:dyDescent="0.3">
      <c r="A10" s="19"/>
      <c r="B10" s="158"/>
      <c r="C10" s="163"/>
      <c r="D10" s="165"/>
      <c r="E10" s="134"/>
      <c r="F10" s="158"/>
      <c r="G10" s="159"/>
      <c r="H10" s="160"/>
      <c r="I10" s="164"/>
    </row>
    <row r="11" spans="1:9" x14ac:dyDescent="0.3">
      <c r="A11" s="19" t="s">
        <v>96</v>
      </c>
      <c r="B11" s="158"/>
      <c r="C11" s="163"/>
      <c r="D11" s="158"/>
      <c r="E11" s="134"/>
      <c r="F11" s="158"/>
      <c r="G11" s="159"/>
      <c r="H11" s="160"/>
      <c r="I11" s="164"/>
    </row>
    <row r="12" spans="1:9" x14ac:dyDescent="0.3">
      <c r="A12" s="19" t="s">
        <v>97</v>
      </c>
      <c r="B12" s="158">
        <v>3339.4087767857145</v>
      </c>
      <c r="C12" s="163"/>
      <c r="D12" s="158">
        <v>3409.2671517857143</v>
      </c>
      <c r="E12" s="134"/>
      <c r="F12" s="158">
        <v>5473.7835419642852</v>
      </c>
      <c r="G12" s="159"/>
      <c r="H12" s="160">
        <v>10549.677151785714</v>
      </c>
      <c r="I12" s="164"/>
    </row>
    <row r="13" spans="1:9" x14ac:dyDescent="0.3">
      <c r="A13" s="19" t="s">
        <v>95</v>
      </c>
      <c r="B13" s="158">
        <v>5441.5150100000001</v>
      </c>
      <c r="C13" s="163">
        <v>17.514219043336769</v>
      </c>
      <c r="D13" s="158">
        <v>4934.1492300000009</v>
      </c>
      <c r="E13" s="164">
        <v>15.947160820768284</v>
      </c>
      <c r="F13" s="160">
        <v>9287.0044099999996</v>
      </c>
      <c r="G13" s="163">
        <v>13.544653700930601</v>
      </c>
      <c r="H13" s="160">
        <v>15590.549230000001</v>
      </c>
      <c r="I13" s="164">
        <v>19.984896650193896</v>
      </c>
    </row>
    <row r="14" spans="1:9" x14ac:dyDescent="0.3">
      <c r="A14" s="19"/>
      <c r="B14" s="158"/>
      <c r="C14" s="163"/>
      <c r="D14" s="165"/>
      <c r="E14" s="134"/>
      <c r="F14" s="158"/>
      <c r="G14" s="159"/>
      <c r="H14" s="160"/>
      <c r="I14" s="164"/>
    </row>
    <row r="15" spans="1:9" x14ac:dyDescent="0.3">
      <c r="A15" s="19" t="s">
        <v>98</v>
      </c>
      <c r="B15" s="158"/>
      <c r="C15" s="163"/>
      <c r="D15" s="165"/>
      <c r="E15" s="134"/>
      <c r="F15" s="158"/>
      <c r="G15" s="159"/>
      <c r="H15" s="160"/>
      <c r="I15" s="164"/>
    </row>
    <row r="16" spans="1:9" x14ac:dyDescent="0.3">
      <c r="A16" s="19" t="s">
        <v>179</v>
      </c>
      <c r="B16" s="158">
        <v>21.957319999999999</v>
      </c>
      <c r="C16" s="163"/>
      <c r="D16" s="165">
        <v>2165.0218180000002</v>
      </c>
      <c r="E16" s="134"/>
      <c r="F16" s="158">
        <v>21.957319999999999</v>
      </c>
      <c r="G16" s="159"/>
      <c r="H16" s="160">
        <v>2278.2134300000002</v>
      </c>
      <c r="I16" s="164"/>
    </row>
    <row r="17" spans="1:9" x14ac:dyDescent="0.3">
      <c r="A17" s="19" t="s">
        <v>95</v>
      </c>
      <c r="B17" s="158">
        <v>5431.2712799999999</v>
      </c>
      <c r="C17" s="163">
        <v>17.481248274954968</v>
      </c>
      <c r="D17" s="165">
        <v>1776.0879499999999</v>
      </c>
      <c r="E17" s="164">
        <v>5.7403128381827742</v>
      </c>
      <c r="F17" s="158">
        <v>5431.2712799999999</v>
      </c>
      <c r="G17" s="163">
        <v>7.9212505341547574</v>
      </c>
      <c r="H17" s="160">
        <v>1902.0573400000001</v>
      </c>
      <c r="I17" s="164">
        <v>2.4381706379848116</v>
      </c>
    </row>
    <row r="18" spans="1:9" x14ac:dyDescent="0.3">
      <c r="A18" s="19"/>
      <c r="B18" s="158"/>
      <c r="C18" s="163"/>
      <c r="D18" s="165"/>
      <c r="E18" s="134"/>
      <c r="F18" s="158"/>
      <c r="G18" s="159"/>
      <c r="H18" s="160"/>
      <c r="I18" s="164"/>
    </row>
    <row r="19" spans="1:9" x14ac:dyDescent="0.3">
      <c r="A19" s="19" t="s">
        <v>99</v>
      </c>
      <c r="B19" s="158"/>
      <c r="C19" s="163"/>
      <c r="D19" s="165"/>
      <c r="E19" s="134"/>
      <c r="F19" s="158"/>
      <c r="G19" s="159"/>
      <c r="H19" s="160"/>
      <c r="I19" s="164"/>
    </row>
    <row r="20" spans="1:9" x14ac:dyDescent="0.3">
      <c r="A20" s="19" t="s">
        <v>179</v>
      </c>
      <c r="B20" s="158">
        <v>0</v>
      </c>
      <c r="C20" s="163"/>
      <c r="D20" s="165">
        <v>112.91500000000001</v>
      </c>
      <c r="E20" s="134"/>
      <c r="F20" s="158">
        <v>17.71</v>
      </c>
      <c r="G20" s="159"/>
      <c r="H20" s="160">
        <v>198.495</v>
      </c>
      <c r="I20" s="164"/>
    </row>
    <row r="21" spans="1:9" x14ac:dyDescent="0.3">
      <c r="A21" s="19" t="s">
        <v>95</v>
      </c>
      <c r="B21" s="158">
        <v>0</v>
      </c>
      <c r="C21" s="163">
        <v>0</v>
      </c>
      <c r="D21" s="165">
        <v>4272.4901200000004</v>
      </c>
      <c r="E21" s="164">
        <v>13.808679849916816</v>
      </c>
      <c r="F21" s="158">
        <v>858.04882999999995</v>
      </c>
      <c r="G21" s="163">
        <v>1.2514233597568274</v>
      </c>
      <c r="H21" s="160">
        <v>7441.7788399999999</v>
      </c>
      <c r="I21" s="164">
        <v>9.5393163394667546</v>
      </c>
    </row>
    <row r="22" spans="1:9" x14ac:dyDescent="0.3">
      <c r="A22" s="19"/>
      <c r="B22" s="158"/>
      <c r="C22" s="163"/>
      <c r="D22" s="165"/>
      <c r="E22" s="134"/>
      <c r="F22" s="158"/>
      <c r="G22" s="159"/>
      <c r="H22" s="160"/>
      <c r="I22" s="164"/>
    </row>
    <row r="23" spans="1:9" x14ac:dyDescent="0.3">
      <c r="A23" s="19" t="s">
        <v>100</v>
      </c>
      <c r="B23" s="158"/>
      <c r="C23" s="163"/>
      <c r="D23" s="165"/>
      <c r="E23" s="134"/>
      <c r="F23" s="158"/>
      <c r="G23" s="159"/>
      <c r="H23" s="160"/>
      <c r="I23" s="164"/>
    </row>
    <row r="24" spans="1:9" x14ac:dyDescent="0.3">
      <c r="A24" s="19" t="s">
        <v>178</v>
      </c>
      <c r="B24" s="158">
        <v>20.239999999999998</v>
      </c>
      <c r="C24" s="163"/>
      <c r="D24" s="165">
        <v>4.8949999999999996</v>
      </c>
      <c r="E24" s="134"/>
      <c r="F24" s="158">
        <v>29.15</v>
      </c>
      <c r="G24" s="159"/>
      <c r="H24" s="160">
        <v>17.324999999999999</v>
      </c>
      <c r="I24" s="164"/>
    </row>
    <row r="25" spans="1:9" x14ac:dyDescent="0.3">
      <c r="A25" s="19" t="s">
        <v>95</v>
      </c>
      <c r="B25" s="158">
        <v>504.05898999999999</v>
      </c>
      <c r="C25" s="163">
        <v>1.6223789781704741</v>
      </c>
      <c r="D25" s="165">
        <v>263.34247999999997</v>
      </c>
      <c r="E25" s="164">
        <v>0.85112238883377955</v>
      </c>
      <c r="F25" s="158">
        <v>986.69577000000004</v>
      </c>
      <c r="G25" s="163">
        <v>1.4390487958025069</v>
      </c>
      <c r="H25" s="160">
        <v>904.59225000000004</v>
      </c>
      <c r="I25" s="164">
        <v>1.1595603439056239</v>
      </c>
    </row>
    <row r="26" spans="1:9" x14ac:dyDescent="0.3">
      <c r="A26" s="19"/>
      <c r="B26" s="158"/>
      <c r="C26" s="163"/>
      <c r="D26" s="165"/>
      <c r="E26" s="134"/>
      <c r="F26" s="158"/>
      <c r="G26" s="159"/>
      <c r="H26" s="160"/>
      <c r="I26" s="164"/>
    </row>
    <row r="27" spans="1:9" x14ac:dyDescent="0.3">
      <c r="A27" s="19" t="s">
        <v>111</v>
      </c>
      <c r="B27" s="158"/>
      <c r="C27" s="163"/>
      <c r="D27" s="165"/>
      <c r="E27" s="134"/>
      <c r="F27" s="158"/>
      <c r="G27" s="159"/>
      <c r="H27" s="160"/>
      <c r="I27" s="164"/>
    </row>
    <row r="28" spans="1:9" x14ac:dyDescent="0.3">
      <c r="A28" s="19" t="s">
        <v>94</v>
      </c>
      <c r="B28" s="158">
        <v>1.3045</v>
      </c>
      <c r="C28" s="163"/>
      <c r="D28" s="165">
        <v>51.218000000000004</v>
      </c>
      <c r="E28" s="134"/>
      <c r="F28" s="158">
        <v>3.0394999999999999</v>
      </c>
      <c r="G28" s="159"/>
      <c r="H28" s="160">
        <v>52.088500000000003</v>
      </c>
      <c r="I28" s="164"/>
    </row>
    <row r="29" spans="1:9" x14ac:dyDescent="0.3">
      <c r="A29" s="19" t="s">
        <v>106</v>
      </c>
      <c r="B29" s="158">
        <v>21.81889</v>
      </c>
      <c r="C29" s="163">
        <v>7.0226916224654518E-2</v>
      </c>
      <c r="D29" s="165">
        <v>727.23122000000001</v>
      </c>
      <c r="E29" s="164">
        <v>2.3504099042467583</v>
      </c>
      <c r="F29" s="158">
        <v>50.331809999999997</v>
      </c>
      <c r="G29" s="163">
        <v>7.3406548171439476E-2</v>
      </c>
      <c r="H29" s="160">
        <v>741.40042000000005</v>
      </c>
      <c r="I29" s="164">
        <v>0.95037131479622328</v>
      </c>
    </row>
    <row r="30" spans="1:9" x14ac:dyDescent="0.3">
      <c r="A30" s="19"/>
      <c r="B30" s="158"/>
      <c r="C30" s="163"/>
      <c r="D30" s="165"/>
      <c r="E30" s="134"/>
      <c r="F30" s="158"/>
      <c r="G30" s="159"/>
      <c r="H30" s="160"/>
      <c r="I30" s="164"/>
    </row>
    <row r="31" spans="1:9" x14ac:dyDescent="0.3">
      <c r="A31" s="19" t="s">
        <v>101</v>
      </c>
      <c r="B31" s="158"/>
      <c r="C31" s="163"/>
      <c r="D31" s="165"/>
      <c r="E31" s="134"/>
      <c r="F31" s="158"/>
      <c r="G31" s="159"/>
      <c r="H31" s="160"/>
      <c r="I31" s="164"/>
    </row>
    <row r="32" spans="1:9" x14ac:dyDescent="0.3">
      <c r="A32" s="19" t="s">
        <v>102</v>
      </c>
      <c r="B32" s="158">
        <v>7975.9303644165448</v>
      </c>
      <c r="C32" s="163"/>
      <c r="D32" s="165">
        <v>3770.6634249893409</v>
      </c>
      <c r="E32" s="134"/>
      <c r="F32" s="158">
        <v>21128.292222695978</v>
      </c>
      <c r="G32" s="159"/>
      <c r="H32" s="160">
        <v>9231.7224737142915</v>
      </c>
      <c r="I32" s="164"/>
    </row>
    <row r="33" spans="1:9" x14ac:dyDescent="0.3">
      <c r="A33" s="19" t="s">
        <v>103</v>
      </c>
      <c r="B33" s="158">
        <v>7347.9794000000002</v>
      </c>
      <c r="C33" s="163">
        <v>23.650420976698964</v>
      </c>
      <c r="D33" s="165">
        <v>3524.2212400000003</v>
      </c>
      <c r="E33" s="164">
        <v>11.390276269014956</v>
      </c>
      <c r="F33" s="158">
        <v>19890.144499999999</v>
      </c>
      <c r="G33" s="163">
        <v>29.008828619041161</v>
      </c>
      <c r="H33" s="160">
        <v>8673.9579400000002</v>
      </c>
      <c r="I33" s="164">
        <v>11.11879706235524</v>
      </c>
    </row>
    <row r="34" spans="1:9" x14ac:dyDescent="0.3">
      <c r="A34" s="19"/>
      <c r="B34" s="158"/>
      <c r="C34" s="163"/>
      <c r="D34" s="165"/>
      <c r="E34" s="134"/>
      <c r="F34" s="158"/>
      <c r="G34" s="159"/>
      <c r="H34" s="160"/>
      <c r="I34" s="164"/>
    </row>
    <row r="35" spans="1:9" x14ac:dyDescent="0.3">
      <c r="A35" s="19" t="s">
        <v>104</v>
      </c>
      <c r="B35" s="158"/>
      <c r="C35" s="163"/>
      <c r="D35" s="165"/>
      <c r="E35" s="134"/>
      <c r="F35" s="158"/>
      <c r="G35" s="159"/>
      <c r="H35" s="160"/>
      <c r="I35" s="164"/>
    </row>
    <row r="36" spans="1:9" x14ac:dyDescent="0.3">
      <c r="A36" s="19" t="s">
        <v>180</v>
      </c>
      <c r="B36" s="158">
        <v>3.4289999999999998</v>
      </c>
      <c r="C36" s="163"/>
      <c r="D36" s="165">
        <v>0</v>
      </c>
      <c r="E36" s="134"/>
      <c r="F36" s="158">
        <v>27.436599999999999</v>
      </c>
      <c r="G36" s="159"/>
      <c r="H36" s="160">
        <v>8.0849100000000007</v>
      </c>
      <c r="I36" s="164"/>
    </row>
    <row r="37" spans="1:9" x14ac:dyDescent="0.3">
      <c r="A37" s="19" t="s">
        <v>95</v>
      </c>
      <c r="B37" s="158">
        <v>43.384120000000003</v>
      </c>
      <c r="C37" s="163">
        <v>0.1396373949692381</v>
      </c>
      <c r="D37" s="165">
        <v>0</v>
      </c>
      <c r="E37" s="164">
        <v>0</v>
      </c>
      <c r="F37" s="158">
        <v>297.66964000000002</v>
      </c>
      <c r="G37" s="163">
        <v>0.43413699542764406</v>
      </c>
      <c r="H37" s="160">
        <v>133.16543999999999</v>
      </c>
      <c r="I37" s="164">
        <v>0.17069941004109165</v>
      </c>
    </row>
    <row r="38" spans="1:9" x14ac:dyDescent="0.3">
      <c r="A38" s="19"/>
      <c r="B38" s="158"/>
      <c r="C38" s="163"/>
      <c r="D38" s="165"/>
      <c r="E38" s="134"/>
      <c r="F38" s="158"/>
      <c r="G38" s="159"/>
      <c r="H38" s="160"/>
      <c r="I38" s="164"/>
    </row>
    <row r="39" spans="1:9" x14ac:dyDescent="0.3">
      <c r="A39" s="19" t="s">
        <v>105</v>
      </c>
      <c r="B39" s="149"/>
      <c r="C39" s="63"/>
      <c r="D39" s="149"/>
      <c r="E39" s="134"/>
      <c r="F39" s="149"/>
      <c r="G39" s="134"/>
      <c r="I39" s="164"/>
    </row>
    <row r="40" spans="1:9" x14ac:dyDescent="0.3">
      <c r="A40" s="19" t="s">
        <v>176</v>
      </c>
      <c r="B40" s="158">
        <v>205.8</v>
      </c>
      <c r="C40" s="163"/>
      <c r="D40" s="165">
        <v>193.10400000000001</v>
      </c>
      <c r="E40" s="134"/>
      <c r="F40" s="158">
        <v>771.54</v>
      </c>
      <c r="G40" s="159"/>
      <c r="H40" s="158">
        <v>259.15199999999999</v>
      </c>
      <c r="I40" s="164"/>
    </row>
    <row r="41" spans="1:9" x14ac:dyDescent="0.3">
      <c r="A41" s="19" t="s">
        <v>106</v>
      </c>
      <c r="B41" s="158">
        <v>106.76610000000001</v>
      </c>
      <c r="C41" s="163">
        <v>0.3436404858511633</v>
      </c>
      <c r="D41" s="165">
        <v>107.52871</v>
      </c>
      <c r="E41" s="164">
        <v>0.34753258389385083</v>
      </c>
      <c r="F41" s="158">
        <v>400.26393000000002</v>
      </c>
      <c r="G41" s="163">
        <v>0.58376588203036373</v>
      </c>
      <c r="H41" s="158">
        <v>143.20214999999999</v>
      </c>
      <c r="I41" s="164">
        <v>0.18356506404075948</v>
      </c>
    </row>
    <row r="42" spans="1:9" x14ac:dyDescent="0.3">
      <c r="A42" s="19"/>
      <c r="B42" s="158"/>
      <c r="C42" s="163"/>
      <c r="D42" s="165"/>
      <c r="E42" s="134"/>
      <c r="F42" s="158"/>
      <c r="G42" s="159"/>
      <c r="H42" s="160"/>
      <c r="I42" s="164"/>
    </row>
    <row r="43" spans="1:9" x14ac:dyDescent="0.3">
      <c r="A43" s="19" t="s">
        <v>107</v>
      </c>
      <c r="B43" s="158"/>
      <c r="C43" s="163"/>
      <c r="D43" s="165"/>
      <c r="E43" s="134"/>
      <c r="F43" s="158"/>
      <c r="G43" s="159"/>
      <c r="H43" s="160"/>
      <c r="I43" s="164"/>
    </row>
    <row r="44" spans="1:9" x14ac:dyDescent="0.3">
      <c r="A44" s="19" t="s">
        <v>181</v>
      </c>
      <c r="B44" s="158">
        <v>0</v>
      </c>
      <c r="C44" s="163"/>
      <c r="D44" s="165">
        <v>52.221119999999999</v>
      </c>
      <c r="E44" s="134"/>
      <c r="F44" s="158">
        <v>0</v>
      </c>
      <c r="G44" s="159"/>
      <c r="H44" s="160">
        <v>86.241540000000001</v>
      </c>
      <c r="I44" s="164"/>
    </row>
    <row r="45" spans="1:9" x14ac:dyDescent="0.3">
      <c r="A45" s="19" t="s">
        <v>95</v>
      </c>
      <c r="B45" s="158">
        <v>0</v>
      </c>
      <c r="C45" s="163">
        <v>0</v>
      </c>
      <c r="D45" s="165">
        <v>165.52292300000002</v>
      </c>
      <c r="E45" s="164">
        <v>0.53496976876085389</v>
      </c>
      <c r="F45" s="158">
        <v>0</v>
      </c>
      <c r="G45" s="163">
        <v>0</v>
      </c>
      <c r="H45" s="160">
        <v>282.74627000000004</v>
      </c>
      <c r="I45" s="164">
        <v>0.36244104686861112</v>
      </c>
    </row>
    <row r="46" spans="1:9" x14ac:dyDescent="0.3">
      <c r="A46" s="19"/>
      <c r="B46" s="158"/>
      <c r="C46" s="163"/>
      <c r="D46" s="165"/>
      <c r="E46" s="134"/>
      <c r="F46" s="158"/>
      <c r="G46" s="159"/>
      <c r="H46" s="160"/>
      <c r="I46" s="164"/>
    </row>
    <row r="47" spans="1:9" x14ac:dyDescent="0.3">
      <c r="A47" s="19" t="s">
        <v>110</v>
      </c>
      <c r="B47" s="149"/>
      <c r="C47" s="63"/>
      <c r="D47" s="149"/>
      <c r="E47" s="134"/>
      <c r="F47" s="149"/>
      <c r="G47" s="134"/>
      <c r="I47" s="164"/>
    </row>
    <row r="48" spans="1:9" x14ac:dyDescent="0.3">
      <c r="A48" s="19" t="s">
        <v>94</v>
      </c>
      <c r="B48" s="158">
        <v>175.517</v>
      </c>
      <c r="C48" s="163"/>
      <c r="D48" s="165">
        <v>234.84596999999999</v>
      </c>
      <c r="E48" s="134"/>
      <c r="F48" s="158">
        <v>684.44943000000001</v>
      </c>
      <c r="G48" s="159"/>
      <c r="H48" s="160">
        <v>544.57155</v>
      </c>
      <c r="I48" s="164"/>
    </row>
    <row r="49" spans="1:9" x14ac:dyDescent="0.3">
      <c r="A49" s="19" t="s">
        <v>106</v>
      </c>
      <c r="B49" s="158">
        <v>617.70720999999992</v>
      </c>
      <c r="C49" s="163">
        <v>1.9881704563355456</v>
      </c>
      <c r="D49" s="165">
        <v>776.60969</v>
      </c>
      <c r="E49" s="164">
        <v>2.5100010243097168</v>
      </c>
      <c r="F49" s="158">
        <v>2567.4102200000002</v>
      </c>
      <c r="G49" s="163">
        <v>3.7444455502449854</v>
      </c>
      <c r="H49" s="160">
        <v>1841.81312</v>
      </c>
      <c r="I49" s="164">
        <v>2.3609460006285596</v>
      </c>
    </row>
    <row r="50" spans="1:9" x14ac:dyDescent="0.3">
      <c r="A50" s="19"/>
      <c r="B50" s="158"/>
      <c r="C50" s="163"/>
      <c r="D50" s="165"/>
      <c r="E50" s="134"/>
      <c r="F50" s="158"/>
      <c r="G50" s="159"/>
      <c r="H50" s="160"/>
      <c r="I50" s="164"/>
    </row>
    <row r="51" spans="1:9" x14ac:dyDescent="0.3">
      <c r="A51" s="19" t="s">
        <v>113</v>
      </c>
      <c r="B51" s="149"/>
      <c r="C51" s="63"/>
      <c r="D51" s="149"/>
      <c r="E51" s="134"/>
      <c r="F51" s="149"/>
      <c r="G51" s="134"/>
      <c r="I51" s="164"/>
    </row>
    <row r="52" spans="1:9" x14ac:dyDescent="0.3">
      <c r="A52" s="19" t="s">
        <v>94</v>
      </c>
      <c r="B52" s="158">
        <v>874.5</v>
      </c>
      <c r="C52" s="163"/>
      <c r="D52" s="165">
        <v>891.875</v>
      </c>
      <c r="E52" s="134"/>
      <c r="F52" s="158">
        <v>1705</v>
      </c>
      <c r="G52" s="159"/>
      <c r="H52" s="160">
        <v>2147.7718799999998</v>
      </c>
      <c r="I52" s="164"/>
    </row>
    <row r="53" spans="1:9" x14ac:dyDescent="0.3">
      <c r="A53" s="19" t="s">
        <v>106</v>
      </c>
      <c r="B53" s="158">
        <v>1511.5634499999999</v>
      </c>
      <c r="C53" s="163">
        <v>4.8651622411314124</v>
      </c>
      <c r="D53" s="165">
        <v>968.81439999999998</v>
      </c>
      <c r="E53" s="164">
        <v>3.1312062773334746</v>
      </c>
      <c r="F53" s="158">
        <v>2936.4541099999997</v>
      </c>
      <c r="G53" s="163">
        <v>4.2826784905795448</v>
      </c>
      <c r="H53" s="160">
        <v>2286.34728</v>
      </c>
      <c r="I53" s="164">
        <v>2.9307764225091333</v>
      </c>
    </row>
    <row r="54" spans="1:9" x14ac:dyDescent="0.3">
      <c r="A54" s="6"/>
      <c r="B54" s="149"/>
      <c r="C54" s="63"/>
      <c r="D54" s="149"/>
      <c r="E54" s="134"/>
      <c r="F54" s="149"/>
      <c r="G54" s="134"/>
      <c r="I54" s="164"/>
    </row>
    <row r="55" spans="1:9" x14ac:dyDescent="0.3">
      <c r="A55" s="19" t="s">
        <v>114</v>
      </c>
      <c r="B55" s="149"/>
      <c r="C55" s="63"/>
      <c r="D55" s="149"/>
      <c r="E55" s="134"/>
      <c r="F55" s="149"/>
      <c r="G55" s="134"/>
      <c r="I55" s="164"/>
    </row>
    <row r="56" spans="1:9" x14ac:dyDescent="0.3">
      <c r="A56" s="19" t="s">
        <v>94</v>
      </c>
      <c r="B56" s="158">
        <v>240</v>
      </c>
      <c r="C56" s="163"/>
      <c r="D56" s="165">
        <v>321</v>
      </c>
      <c r="E56" s="134"/>
      <c r="F56" s="158">
        <v>342</v>
      </c>
      <c r="G56" s="159"/>
      <c r="H56" s="160">
        <v>539.79999999999995</v>
      </c>
      <c r="I56" s="164"/>
    </row>
    <row r="57" spans="1:9" x14ac:dyDescent="0.3">
      <c r="A57" s="19" t="s">
        <v>106</v>
      </c>
      <c r="B57" s="158">
        <v>320.69436999999999</v>
      </c>
      <c r="C57" s="163">
        <v>1.0321962600163601</v>
      </c>
      <c r="D57" s="165">
        <v>405.16156000000001</v>
      </c>
      <c r="E57" s="164">
        <v>1.3094813826118017</v>
      </c>
      <c r="F57" s="158">
        <v>451.18627000000004</v>
      </c>
      <c r="G57" s="163">
        <v>0.65803369008678814</v>
      </c>
      <c r="H57" s="160">
        <v>668.39286000000004</v>
      </c>
      <c r="I57" s="164">
        <v>0.85678586634548726</v>
      </c>
    </row>
    <row r="58" spans="1:9" x14ac:dyDescent="0.3">
      <c r="A58" s="19"/>
      <c r="B58" s="158"/>
      <c r="C58" s="163"/>
      <c r="D58" s="165"/>
      <c r="E58" s="134"/>
      <c r="F58" s="158"/>
      <c r="G58" s="159"/>
      <c r="H58" s="160"/>
      <c r="I58" s="164"/>
    </row>
    <row r="59" spans="1:9" x14ac:dyDescent="0.3">
      <c r="A59" s="19" t="s">
        <v>142</v>
      </c>
      <c r="B59" s="149"/>
      <c r="C59" s="63"/>
      <c r="D59" s="149"/>
      <c r="E59" s="134"/>
      <c r="F59" s="149"/>
      <c r="G59" s="134"/>
      <c r="I59" s="164"/>
    </row>
    <row r="60" spans="1:9" x14ac:dyDescent="0.3">
      <c r="A60" s="19" t="s">
        <v>94</v>
      </c>
      <c r="B60" s="158">
        <v>4158.2719999999999</v>
      </c>
      <c r="C60" s="163"/>
      <c r="D60" s="165">
        <v>13922.643</v>
      </c>
      <c r="E60" s="134"/>
      <c r="F60" s="158">
        <v>12676.754999999999</v>
      </c>
      <c r="G60" s="159"/>
      <c r="H60" s="160">
        <v>39566.673999999999</v>
      </c>
      <c r="I60" s="164"/>
    </row>
    <row r="61" spans="1:9" x14ac:dyDescent="0.3">
      <c r="A61" s="19" t="s">
        <v>106</v>
      </c>
      <c r="B61" s="158">
        <v>1242.5214099999998</v>
      </c>
      <c r="C61" s="163">
        <v>3.9992156781307213</v>
      </c>
      <c r="D61" s="165">
        <v>5359.0480099999995</v>
      </c>
      <c r="E61" s="164">
        <v>17.320432860456517</v>
      </c>
      <c r="F61" s="158">
        <v>4092.2803599999997</v>
      </c>
      <c r="G61" s="163">
        <v>5.9683960377617193</v>
      </c>
      <c r="H61" s="160">
        <v>15421.742269999999</v>
      </c>
      <c r="I61" s="164">
        <v>19.768509812266348</v>
      </c>
    </row>
    <row r="62" spans="1:9" x14ac:dyDescent="0.3">
      <c r="A62" s="166"/>
      <c r="B62" s="160"/>
      <c r="C62" s="167"/>
      <c r="D62" s="165"/>
      <c r="E62" s="69"/>
      <c r="F62" s="158"/>
      <c r="G62" s="163"/>
      <c r="H62" s="160"/>
      <c r="I62" s="164"/>
    </row>
    <row r="63" spans="1:9" x14ac:dyDescent="0.3">
      <c r="A63" s="92" t="s">
        <v>108</v>
      </c>
      <c r="B63" s="168">
        <v>5169.6996189999954</v>
      </c>
      <c r="C63" s="169">
        <v>16.639346091856236</v>
      </c>
      <c r="D63" s="170">
        <v>4046.3220100000021</v>
      </c>
      <c r="E63" s="171">
        <v>13.077704953419984</v>
      </c>
      <c r="F63" s="168">
        <v>14770.034639000001</v>
      </c>
      <c r="G63" s="169">
        <v>21.541392197530413</v>
      </c>
      <c r="H63" s="172">
        <v>11292.585290000003</v>
      </c>
      <c r="I63" s="171">
        <v>14.475509913395779</v>
      </c>
    </row>
    <row r="64" spans="1:9" x14ac:dyDescent="0.3">
      <c r="A64" s="112"/>
      <c r="B64" s="173"/>
      <c r="C64" s="174"/>
      <c r="D64" s="173"/>
      <c r="E64" s="174"/>
      <c r="F64" s="175"/>
      <c r="G64" s="176"/>
      <c r="H64" s="177"/>
      <c r="I64" s="178"/>
    </row>
    <row r="65" spans="1:9" x14ac:dyDescent="0.3">
      <c r="A65" s="116"/>
      <c r="B65" s="113"/>
      <c r="C65" s="179"/>
      <c r="D65" s="180"/>
      <c r="E65" s="114"/>
      <c r="F65" s="180"/>
      <c r="G65" s="114"/>
      <c r="H65" s="91"/>
      <c r="I65" s="70"/>
    </row>
    <row r="66" spans="1:9" x14ac:dyDescent="0.3">
      <c r="A66" s="93" t="s">
        <v>109</v>
      </c>
      <c r="B66" s="181">
        <v>31069.127299</v>
      </c>
      <c r="C66" s="115">
        <v>100.00000000000001</v>
      </c>
      <c r="D66" s="181">
        <v>30940.612473000001</v>
      </c>
      <c r="E66" s="115">
        <v>100.00000000000001</v>
      </c>
      <c r="F66" s="181">
        <v>68565.831323999999</v>
      </c>
      <c r="G66" s="115">
        <v>100</v>
      </c>
      <c r="H66" s="181">
        <v>78011.658018000002</v>
      </c>
      <c r="I66" s="115">
        <v>100</v>
      </c>
    </row>
    <row r="67" spans="1:9" x14ac:dyDescent="0.3">
      <c r="B67" s="24"/>
      <c r="C67" s="24"/>
      <c r="D67" s="161"/>
      <c r="F67" s="24"/>
      <c r="G67" s="24"/>
      <c r="H67" s="24"/>
    </row>
    <row r="68" spans="1:9" x14ac:dyDescent="0.3">
      <c r="B68" s="24"/>
      <c r="C68" s="24"/>
      <c r="D68" s="161"/>
    </row>
    <row r="69" spans="1:9" x14ac:dyDescent="0.3">
      <c r="B69" s="24"/>
      <c r="C69" s="24"/>
      <c r="D69" s="161"/>
      <c r="F69" s="24"/>
      <c r="G69" s="24"/>
      <c r="H69" s="24"/>
    </row>
  </sheetData>
  <mergeCells count="6">
    <mergeCell ref="A1:I1"/>
    <mergeCell ref="A2:I2"/>
    <mergeCell ref="A3:I3"/>
    <mergeCell ref="A5:A6"/>
    <mergeCell ref="B5:E5"/>
    <mergeCell ref="F5:I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4A34-90EC-4132-B901-26AD864D6114}">
  <dimension ref="A1:J39"/>
  <sheetViews>
    <sheetView zoomScaleNormal="100" workbookViewId="0">
      <selection sqref="A1:XFD1048576"/>
    </sheetView>
  </sheetViews>
  <sheetFormatPr defaultRowHeight="14.4" x14ac:dyDescent="0.3"/>
  <cols>
    <col min="1" max="1" width="25.33203125" customWidth="1"/>
    <col min="2" max="2" width="11.5546875" customWidth="1"/>
    <col min="3" max="5" width="11.6640625" customWidth="1"/>
    <col min="7" max="8" width="11.5546875" bestFit="1" customWidth="1"/>
    <col min="9" max="10" width="13.33203125" bestFit="1" customWidth="1"/>
  </cols>
  <sheetData>
    <row r="1" spans="1:10" x14ac:dyDescent="0.3">
      <c r="A1" s="214" t="s">
        <v>183</v>
      </c>
      <c r="B1" s="214"/>
      <c r="C1" s="214"/>
    </row>
    <row r="2" spans="1:10" x14ac:dyDescent="0.3">
      <c r="A2" s="214" t="s">
        <v>158</v>
      </c>
      <c r="B2" s="214"/>
      <c r="C2" s="214"/>
    </row>
    <row r="3" spans="1:10" x14ac:dyDescent="0.3">
      <c r="A3" s="214" t="s">
        <v>198</v>
      </c>
      <c r="B3" s="214"/>
      <c r="C3" s="214"/>
    </row>
    <row r="4" spans="1:10" x14ac:dyDescent="0.3">
      <c r="A4" s="13"/>
      <c r="B4" s="13"/>
      <c r="C4" s="13"/>
      <c r="E4" s="18" t="s">
        <v>173</v>
      </c>
    </row>
    <row r="5" spans="1:10" x14ac:dyDescent="0.3">
      <c r="A5" s="229" t="s">
        <v>91</v>
      </c>
      <c r="B5" s="216" t="s">
        <v>195</v>
      </c>
      <c r="C5" s="217"/>
      <c r="D5" s="231" t="s">
        <v>196</v>
      </c>
      <c r="E5" s="232"/>
    </row>
    <row r="6" spans="1:10" x14ac:dyDescent="0.3">
      <c r="A6" s="230"/>
      <c r="B6" s="182">
        <v>2024</v>
      </c>
      <c r="C6" s="182">
        <v>2023</v>
      </c>
      <c r="D6" s="182">
        <v>2024</v>
      </c>
      <c r="E6" s="182">
        <v>2023</v>
      </c>
    </row>
    <row r="7" spans="1:10" x14ac:dyDescent="0.3">
      <c r="A7" s="54" t="s">
        <v>191</v>
      </c>
      <c r="B7" s="50"/>
      <c r="C7" s="51"/>
      <c r="D7" s="51"/>
      <c r="E7" s="52"/>
    </row>
    <row r="8" spans="1:10" x14ac:dyDescent="0.3">
      <c r="A8" s="53" t="s">
        <v>179</v>
      </c>
      <c r="B8" s="165">
        <v>3.1589469999999999</v>
      </c>
      <c r="C8" s="183">
        <v>0.59789499999999995</v>
      </c>
      <c r="D8" s="183">
        <v>16.606052999999999</v>
      </c>
      <c r="E8" s="184">
        <v>4.0273389999999996</v>
      </c>
      <c r="G8" s="161"/>
      <c r="H8" s="161"/>
      <c r="I8" s="161"/>
      <c r="J8" s="161"/>
    </row>
    <row r="9" spans="1:10" x14ac:dyDescent="0.3">
      <c r="A9" s="53" t="s">
        <v>106</v>
      </c>
      <c r="B9" s="165">
        <v>110.08828</v>
      </c>
      <c r="C9" s="183">
        <v>22.862259999999999</v>
      </c>
      <c r="D9" s="183">
        <v>595.90846999999997</v>
      </c>
      <c r="E9" s="184">
        <v>164.81051000000002</v>
      </c>
      <c r="G9" s="161"/>
      <c r="H9" s="161"/>
      <c r="I9" s="161"/>
      <c r="J9" s="161"/>
    </row>
    <row r="10" spans="1:10" x14ac:dyDescent="0.3">
      <c r="A10" s="53"/>
      <c r="B10" s="149"/>
      <c r="E10" s="134"/>
      <c r="G10" s="161"/>
      <c r="H10" s="161"/>
      <c r="I10" s="161"/>
      <c r="J10" s="161"/>
    </row>
    <row r="11" spans="1:10" x14ac:dyDescent="0.3">
      <c r="A11" s="53" t="s">
        <v>192</v>
      </c>
      <c r="B11" s="149"/>
      <c r="E11" s="134"/>
      <c r="G11" s="161"/>
      <c r="H11" s="161"/>
      <c r="I11" s="161"/>
      <c r="J11" s="161"/>
    </row>
    <row r="12" spans="1:10" x14ac:dyDescent="0.3">
      <c r="A12" s="53" t="s">
        <v>179</v>
      </c>
      <c r="B12" s="165">
        <v>9.012632</v>
      </c>
      <c r="C12" s="183">
        <v>7.32</v>
      </c>
      <c r="D12" s="183">
        <v>23.786052999999999</v>
      </c>
      <c r="E12" s="184">
        <v>14.122047</v>
      </c>
      <c r="G12" s="161"/>
      <c r="H12" s="161"/>
      <c r="I12" s="161"/>
      <c r="J12" s="161"/>
    </row>
    <row r="13" spans="1:10" x14ac:dyDescent="0.3">
      <c r="A13" s="53" t="s">
        <v>106</v>
      </c>
      <c r="B13" s="165">
        <v>125.6448</v>
      </c>
      <c r="C13" s="183">
        <v>97.577610000000007</v>
      </c>
      <c r="D13" s="183">
        <v>289.25085999999999</v>
      </c>
      <c r="E13" s="184">
        <v>184.75051000000002</v>
      </c>
      <c r="G13" s="161"/>
      <c r="H13" s="161"/>
      <c r="I13" s="161"/>
      <c r="J13" s="161"/>
    </row>
    <row r="14" spans="1:10" x14ac:dyDescent="0.3">
      <c r="A14" s="53"/>
      <c r="B14" s="149"/>
      <c r="E14" s="134"/>
      <c r="G14" s="161"/>
      <c r="H14" s="161"/>
      <c r="I14" s="161"/>
      <c r="J14" s="161"/>
    </row>
    <row r="15" spans="1:10" x14ac:dyDescent="0.3">
      <c r="A15" s="53" t="s">
        <v>193</v>
      </c>
      <c r="B15" s="149"/>
      <c r="E15" s="134"/>
      <c r="G15" s="161"/>
      <c r="H15" s="161"/>
      <c r="I15" s="161"/>
      <c r="J15" s="161"/>
    </row>
    <row r="16" spans="1:10" x14ac:dyDescent="0.3">
      <c r="A16" s="53" t="s">
        <v>179</v>
      </c>
      <c r="B16" s="165">
        <v>1.228421</v>
      </c>
      <c r="C16" s="183">
        <v>3.5210529999999998</v>
      </c>
      <c r="D16" s="183">
        <v>7.5694740000000005</v>
      </c>
      <c r="E16" s="184">
        <v>8.8483920000000005</v>
      </c>
      <c r="G16" s="161"/>
      <c r="H16" s="161"/>
      <c r="I16" s="161"/>
      <c r="J16" s="161"/>
    </row>
    <row r="17" spans="1:10" x14ac:dyDescent="0.3">
      <c r="A17" s="53" t="s">
        <v>106</v>
      </c>
      <c r="B17" s="165">
        <v>18.34815</v>
      </c>
      <c r="C17" s="183">
        <v>43.177529999999997</v>
      </c>
      <c r="D17" s="183">
        <v>86.785780000000003</v>
      </c>
      <c r="E17" s="184">
        <v>101.24610000000001</v>
      </c>
      <c r="G17" s="161"/>
      <c r="H17" s="161"/>
      <c r="I17" s="161"/>
      <c r="J17" s="161"/>
    </row>
    <row r="18" spans="1:10" x14ac:dyDescent="0.3">
      <c r="B18" s="149"/>
      <c r="E18" s="134"/>
      <c r="G18" s="161"/>
      <c r="H18" s="161"/>
      <c r="I18" s="161"/>
      <c r="J18" s="161"/>
    </row>
    <row r="19" spans="1:10" x14ac:dyDescent="0.3">
      <c r="A19" s="53" t="s">
        <v>194</v>
      </c>
      <c r="B19" s="149"/>
      <c r="E19" s="134"/>
      <c r="G19" s="161"/>
      <c r="H19" s="161"/>
      <c r="I19" s="161"/>
      <c r="J19" s="161"/>
    </row>
    <row r="20" spans="1:10" x14ac:dyDescent="0.3">
      <c r="A20" s="53" t="s">
        <v>94</v>
      </c>
      <c r="B20" s="165">
        <v>171.96035999999998</v>
      </c>
      <c r="C20" s="183">
        <v>113.74957000000001</v>
      </c>
      <c r="D20" s="183">
        <v>171.96035999999998</v>
      </c>
      <c r="E20" s="184">
        <v>113.74957000000001</v>
      </c>
      <c r="G20" s="161"/>
      <c r="H20" s="161"/>
      <c r="I20" s="161"/>
      <c r="J20" s="161"/>
    </row>
    <row r="21" spans="1:10" x14ac:dyDescent="0.3">
      <c r="A21" s="53" t="s">
        <v>106</v>
      </c>
      <c r="B21" s="165">
        <v>73.961550000000003</v>
      </c>
      <c r="C21" s="183">
        <v>64.075800000000001</v>
      </c>
      <c r="D21" s="183">
        <v>73.961550000000003</v>
      </c>
      <c r="E21" s="184">
        <v>64.075800000000001</v>
      </c>
      <c r="G21" s="161"/>
      <c r="H21" s="161"/>
      <c r="I21" s="161"/>
      <c r="J21" s="161"/>
    </row>
    <row r="22" spans="1:10" x14ac:dyDescent="0.3">
      <c r="A22" s="53"/>
      <c r="B22" s="149"/>
      <c r="E22" s="134"/>
      <c r="G22" s="161"/>
      <c r="H22" s="161"/>
      <c r="I22" s="161"/>
      <c r="J22" s="161"/>
    </row>
    <row r="23" spans="1:10" x14ac:dyDescent="0.3">
      <c r="A23" s="53" t="s">
        <v>112</v>
      </c>
      <c r="B23" s="149"/>
      <c r="E23" s="134"/>
      <c r="G23" s="161"/>
      <c r="H23" s="161"/>
      <c r="I23" s="161"/>
      <c r="J23" s="161"/>
    </row>
    <row r="24" spans="1:10" x14ac:dyDescent="0.3">
      <c r="A24" s="53" t="s">
        <v>94</v>
      </c>
      <c r="B24" s="165">
        <v>0</v>
      </c>
      <c r="C24" s="183">
        <v>1.863</v>
      </c>
      <c r="D24" s="183">
        <v>1.863</v>
      </c>
      <c r="E24" s="184">
        <v>1.863</v>
      </c>
      <c r="G24" s="161"/>
      <c r="H24" s="161"/>
      <c r="I24" s="161"/>
      <c r="J24" s="161"/>
    </row>
    <row r="25" spans="1:10" x14ac:dyDescent="0.3">
      <c r="A25" s="53" t="s">
        <v>106</v>
      </c>
      <c r="B25" s="165">
        <v>0</v>
      </c>
      <c r="C25" s="183">
        <v>92.98048</v>
      </c>
      <c r="D25" s="183">
        <v>109.88645</v>
      </c>
      <c r="E25" s="184">
        <v>92.98048</v>
      </c>
      <c r="G25" s="161"/>
      <c r="H25" s="161"/>
      <c r="I25" s="161"/>
      <c r="J25" s="161"/>
    </row>
    <row r="26" spans="1:10" x14ac:dyDescent="0.3">
      <c r="B26" s="149"/>
      <c r="E26" s="134"/>
      <c r="G26" s="161"/>
      <c r="H26" s="161"/>
      <c r="I26" s="161"/>
      <c r="J26" s="161"/>
    </row>
    <row r="27" spans="1:10" x14ac:dyDescent="0.3">
      <c r="A27" s="53" t="s">
        <v>141</v>
      </c>
      <c r="B27" s="165"/>
      <c r="C27" s="183"/>
      <c r="D27" s="183"/>
      <c r="E27" s="184"/>
      <c r="G27" s="161"/>
      <c r="H27" s="161"/>
      <c r="I27" s="161"/>
      <c r="J27" s="161"/>
    </row>
    <row r="28" spans="1:10" x14ac:dyDescent="0.3">
      <c r="A28" s="53" t="s">
        <v>94</v>
      </c>
      <c r="B28" s="165">
        <v>0</v>
      </c>
      <c r="C28" s="183">
        <v>51.0916</v>
      </c>
      <c r="D28" s="183">
        <v>0</v>
      </c>
      <c r="E28" s="184">
        <v>104.01060000000001</v>
      </c>
      <c r="G28" s="161"/>
      <c r="H28" s="161"/>
      <c r="I28" s="161"/>
      <c r="J28" s="161"/>
    </row>
    <row r="29" spans="1:10" x14ac:dyDescent="0.3">
      <c r="A29" s="53" t="s">
        <v>106</v>
      </c>
      <c r="B29" s="165">
        <v>0</v>
      </c>
      <c r="C29" s="183">
        <v>65.207880000000003</v>
      </c>
      <c r="D29" s="183">
        <v>0</v>
      </c>
      <c r="E29" s="184">
        <v>116.05194999999999</v>
      </c>
      <c r="G29" s="161"/>
      <c r="H29" s="161"/>
      <c r="I29" s="161"/>
      <c r="J29" s="161"/>
    </row>
    <row r="30" spans="1:10" x14ac:dyDescent="0.3">
      <c r="B30" s="149"/>
      <c r="E30" s="134"/>
      <c r="G30" s="161"/>
      <c r="H30" s="161"/>
      <c r="I30" s="161"/>
      <c r="J30" s="161"/>
    </row>
    <row r="31" spans="1:10" x14ac:dyDescent="0.3">
      <c r="A31" s="53" t="s">
        <v>156</v>
      </c>
      <c r="B31" s="149"/>
      <c r="E31" s="134"/>
      <c r="G31" s="161"/>
      <c r="H31" s="161"/>
      <c r="I31" s="161"/>
      <c r="J31" s="161"/>
    </row>
    <row r="32" spans="1:10" x14ac:dyDescent="0.3">
      <c r="A32" s="53" t="s">
        <v>94</v>
      </c>
      <c r="B32" s="165">
        <v>250.36</v>
      </c>
      <c r="C32" s="183">
        <v>463.98899999999998</v>
      </c>
      <c r="D32" s="183">
        <v>1351.7840000000001</v>
      </c>
      <c r="E32" s="184">
        <v>1317.4590000000001</v>
      </c>
      <c r="G32" s="161"/>
      <c r="H32" s="161"/>
      <c r="I32" s="161"/>
      <c r="J32" s="161"/>
    </row>
    <row r="33" spans="1:10" ht="15.75" customHeight="1" x14ac:dyDescent="0.3">
      <c r="A33" s="53" t="s">
        <v>106</v>
      </c>
      <c r="B33" s="165">
        <v>146.73721</v>
      </c>
      <c r="C33" s="183">
        <v>283.97722999999996</v>
      </c>
      <c r="D33" s="183">
        <v>780.27819</v>
      </c>
      <c r="E33" s="184">
        <v>824.31369999999993</v>
      </c>
      <c r="G33" s="161"/>
      <c r="H33" s="161"/>
      <c r="I33" s="161"/>
      <c r="J33" s="161"/>
    </row>
    <row r="34" spans="1:10" x14ac:dyDescent="0.3">
      <c r="B34" s="185"/>
      <c r="C34" s="10"/>
      <c r="D34" s="10"/>
      <c r="E34" s="186"/>
    </row>
    <row r="35" spans="1:10" x14ac:dyDescent="0.3">
      <c r="A35" s="54"/>
      <c r="B35" s="187"/>
      <c r="C35" s="187"/>
      <c r="D35" s="187"/>
      <c r="E35" s="187"/>
    </row>
    <row r="36" spans="1:10" x14ac:dyDescent="0.3">
      <c r="A36" s="110" t="s">
        <v>115</v>
      </c>
      <c r="B36" s="188">
        <v>4694.9196289999954</v>
      </c>
      <c r="C36" s="188">
        <v>3376.4632200000024</v>
      </c>
      <c r="D36" s="188">
        <v>12833.963339</v>
      </c>
      <c r="E36" s="188">
        <v>9744.3562400000028</v>
      </c>
    </row>
    <row r="37" spans="1:10" x14ac:dyDescent="0.3">
      <c r="A37" s="20"/>
      <c r="B37" s="20"/>
      <c r="C37" s="111"/>
      <c r="D37" s="87"/>
      <c r="E37" s="87"/>
    </row>
    <row r="38" spans="1:10" x14ac:dyDescent="0.3">
      <c r="A38" s="21" t="s">
        <v>116</v>
      </c>
      <c r="B38" s="88">
        <v>5169.6996189999954</v>
      </c>
      <c r="C38" s="88">
        <v>4046.3220100000021</v>
      </c>
      <c r="D38" s="88">
        <v>14770.034639000001</v>
      </c>
      <c r="E38" s="88">
        <v>11292.585290000003</v>
      </c>
    </row>
    <row r="39" spans="1:10" x14ac:dyDescent="0.3">
      <c r="A39" s="1" t="s">
        <v>85</v>
      </c>
      <c r="B39" s="1"/>
      <c r="C39" s="1"/>
    </row>
  </sheetData>
  <mergeCells count="6">
    <mergeCell ref="D5:E5"/>
    <mergeCell ref="A1:C1"/>
    <mergeCell ref="A2:C2"/>
    <mergeCell ref="A3:C3"/>
    <mergeCell ref="A5:A6"/>
    <mergeCell ref="B5:C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8"/>
  <sheetViews>
    <sheetView workbookViewId="0">
      <selection sqref="A1:XFD1048576"/>
    </sheetView>
  </sheetViews>
  <sheetFormatPr defaultRowHeight="14.4" x14ac:dyDescent="0.3"/>
  <cols>
    <col min="1" max="1" width="26.88671875" customWidth="1"/>
    <col min="2" max="2" width="13.33203125" bestFit="1" customWidth="1"/>
    <col min="3" max="3" width="9.5546875" bestFit="1" customWidth="1"/>
    <col min="4" max="4" width="12.109375" bestFit="1" customWidth="1"/>
    <col min="5" max="5" width="8.5546875" bestFit="1" customWidth="1"/>
    <col min="6" max="6" width="10.5546875" bestFit="1" customWidth="1"/>
    <col min="7" max="7" width="8.5546875" bestFit="1" customWidth="1"/>
    <col min="8" max="8" width="12.109375" bestFit="1" customWidth="1"/>
    <col min="9" max="9" width="10" bestFit="1" customWidth="1"/>
  </cols>
  <sheetData>
    <row r="1" spans="1:9" x14ac:dyDescent="0.3">
      <c r="A1" s="214" t="s">
        <v>131</v>
      </c>
      <c r="B1" s="214"/>
      <c r="C1" s="214"/>
      <c r="D1" s="214"/>
      <c r="E1" s="214"/>
      <c r="F1" s="214"/>
      <c r="G1" s="214"/>
      <c r="H1" s="214"/>
      <c r="I1" s="214"/>
    </row>
    <row r="2" spans="1:9" x14ac:dyDescent="0.3">
      <c r="A2" s="214" t="s">
        <v>139</v>
      </c>
      <c r="B2" s="214"/>
      <c r="C2" s="214"/>
      <c r="D2" s="214"/>
      <c r="E2" s="214"/>
      <c r="F2" s="214"/>
      <c r="G2" s="214"/>
      <c r="H2" s="214"/>
      <c r="I2" s="214"/>
    </row>
    <row r="3" spans="1:9" x14ac:dyDescent="0.3">
      <c r="A3" s="214" t="s">
        <v>198</v>
      </c>
      <c r="B3" s="214"/>
      <c r="C3" s="214"/>
      <c r="D3" s="214"/>
      <c r="E3" s="214"/>
      <c r="F3" s="214"/>
      <c r="G3" s="214"/>
      <c r="H3" s="214"/>
      <c r="I3" s="214"/>
    </row>
    <row r="4" spans="1:9" x14ac:dyDescent="0.3">
      <c r="A4" s="10"/>
      <c r="B4" s="10"/>
      <c r="C4" s="10"/>
      <c r="D4" s="10"/>
      <c r="E4" s="10"/>
      <c r="F4" s="10"/>
      <c r="G4" s="10"/>
      <c r="H4" s="10"/>
      <c r="I4" s="18" t="s">
        <v>173</v>
      </c>
    </row>
    <row r="5" spans="1:9" x14ac:dyDescent="0.3">
      <c r="A5" s="229" t="s">
        <v>29</v>
      </c>
      <c r="B5" s="216" t="s">
        <v>62</v>
      </c>
      <c r="C5" s="217"/>
      <c r="D5" s="220" t="s">
        <v>61</v>
      </c>
      <c r="E5" s="226"/>
      <c r="F5" s="226"/>
      <c r="G5" s="226"/>
      <c r="H5" s="226"/>
      <c r="I5" s="221"/>
    </row>
    <row r="6" spans="1:9" x14ac:dyDescent="0.3">
      <c r="A6" s="230"/>
      <c r="B6" s="218"/>
      <c r="C6" s="219"/>
      <c r="D6" s="222" t="s">
        <v>16</v>
      </c>
      <c r="E6" s="227"/>
      <c r="F6" s="222" t="s">
        <v>17</v>
      </c>
      <c r="G6" s="227"/>
      <c r="H6" s="222" t="s">
        <v>18</v>
      </c>
      <c r="I6" s="227"/>
    </row>
    <row r="7" spans="1:9" x14ac:dyDescent="0.3">
      <c r="A7" s="26"/>
      <c r="B7" s="129">
        <v>45352</v>
      </c>
      <c r="C7" s="130">
        <v>44986</v>
      </c>
      <c r="D7" s="129">
        <v>45352</v>
      </c>
      <c r="E7" s="130">
        <v>44986</v>
      </c>
      <c r="F7" s="129">
        <v>45352</v>
      </c>
      <c r="G7" s="130">
        <v>44986</v>
      </c>
      <c r="H7" s="129">
        <v>45352</v>
      </c>
      <c r="I7" s="130">
        <v>44986</v>
      </c>
    </row>
    <row r="8" spans="1:9" x14ac:dyDescent="0.3">
      <c r="A8" s="29" t="s">
        <v>144</v>
      </c>
      <c r="B8" s="56">
        <v>166.30322000000001</v>
      </c>
      <c r="C8" s="55">
        <v>375.53853000000004</v>
      </c>
      <c r="D8" s="56">
        <v>0</v>
      </c>
      <c r="E8" s="55">
        <v>231.40725</v>
      </c>
      <c r="F8" s="56">
        <v>0</v>
      </c>
      <c r="G8" s="55">
        <v>0</v>
      </c>
      <c r="H8" s="56">
        <v>0</v>
      </c>
      <c r="I8" s="55">
        <v>231.40725</v>
      </c>
    </row>
    <row r="9" spans="1:9" x14ac:dyDescent="0.3">
      <c r="A9" s="29" t="s">
        <v>145</v>
      </c>
      <c r="B9" s="56">
        <v>324.24200000000002</v>
      </c>
      <c r="C9" s="55">
        <v>635.13134000000002</v>
      </c>
      <c r="D9" s="56">
        <v>0</v>
      </c>
      <c r="E9" s="55">
        <v>0</v>
      </c>
      <c r="F9" s="56">
        <v>0</v>
      </c>
      <c r="G9" s="55">
        <v>0</v>
      </c>
      <c r="H9" s="56">
        <v>0</v>
      </c>
      <c r="I9" s="55">
        <v>0</v>
      </c>
    </row>
    <row r="10" spans="1:9" x14ac:dyDescent="0.3">
      <c r="A10" s="29" t="s">
        <v>146</v>
      </c>
      <c r="B10" s="56">
        <v>2905.59618</v>
      </c>
      <c r="C10" s="55">
        <v>2618.69454</v>
      </c>
      <c r="D10" s="56">
        <v>0</v>
      </c>
      <c r="E10" s="55">
        <v>0</v>
      </c>
      <c r="F10" s="56">
        <v>0</v>
      </c>
      <c r="G10" s="55">
        <v>0</v>
      </c>
      <c r="H10" s="56">
        <v>0</v>
      </c>
      <c r="I10" s="55">
        <v>0</v>
      </c>
    </row>
    <row r="11" spans="1:9" x14ac:dyDescent="0.3">
      <c r="A11" s="29" t="s">
        <v>147</v>
      </c>
      <c r="B11" s="56">
        <v>418.01504999999997</v>
      </c>
      <c r="C11" s="55">
        <v>548.30820999999992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</row>
    <row r="12" spans="1:9" x14ac:dyDescent="0.3">
      <c r="A12" s="29" t="s">
        <v>123</v>
      </c>
      <c r="B12" s="56">
        <v>677.25117</v>
      </c>
      <c r="C12" s="55">
        <v>701.17787999999996</v>
      </c>
      <c r="D12" s="56">
        <v>826.35666000000003</v>
      </c>
      <c r="E12" s="55">
        <v>4.5060900000000004</v>
      </c>
      <c r="F12" s="56">
        <v>0</v>
      </c>
      <c r="G12" s="55">
        <v>0</v>
      </c>
      <c r="H12" s="56">
        <v>826.35666000000003</v>
      </c>
      <c r="I12" s="55">
        <v>4.5060900000000004</v>
      </c>
    </row>
    <row r="13" spans="1:9" x14ac:dyDescent="0.3">
      <c r="A13" s="29" t="s">
        <v>148</v>
      </c>
      <c r="B13" s="56">
        <v>511.78059000000002</v>
      </c>
      <c r="C13" s="55">
        <v>1135.49776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</row>
    <row r="14" spans="1:9" x14ac:dyDescent="0.3">
      <c r="A14" s="29" t="s">
        <v>117</v>
      </c>
      <c r="B14" s="56">
        <v>19004.436369999999</v>
      </c>
      <c r="C14" s="55">
        <v>18680.214769999999</v>
      </c>
      <c r="D14" s="56">
        <v>1929.6629699999999</v>
      </c>
      <c r="E14" s="55">
        <v>6038.4958230000002</v>
      </c>
      <c r="F14" s="56">
        <v>27.504159999999999</v>
      </c>
      <c r="G14" s="55">
        <v>39.549030000000002</v>
      </c>
      <c r="H14" s="56">
        <v>1957.1671299999998</v>
      </c>
      <c r="I14" s="55">
        <v>6078.0448530000003</v>
      </c>
    </row>
    <row r="15" spans="1:9" x14ac:dyDescent="0.3">
      <c r="A15" s="29" t="s">
        <v>119</v>
      </c>
      <c r="B15" s="56">
        <v>843.15890999999999</v>
      </c>
      <c r="C15" s="55">
        <v>601.85331000000008</v>
      </c>
      <c r="D15" s="56">
        <v>0</v>
      </c>
      <c r="E15" s="55">
        <v>10.631959999999999</v>
      </c>
      <c r="F15" s="56">
        <v>1568.60625</v>
      </c>
      <c r="G15" s="55">
        <v>2056.2678599999999</v>
      </c>
      <c r="H15" s="56">
        <v>1568.60625</v>
      </c>
      <c r="I15" s="55">
        <v>2066.8998200000001</v>
      </c>
    </row>
    <row r="16" spans="1:9" x14ac:dyDescent="0.3">
      <c r="A16" s="29" t="s">
        <v>118</v>
      </c>
      <c r="B16" s="56">
        <v>2484.7325900000001</v>
      </c>
      <c r="C16" s="55">
        <v>2899.5364399999999</v>
      </c>
      <c r="D16" s="56">
        <v>100.05963</v>
      </c>
      <c r="E16" s="55">
        <v>105.21455999999999</v>
      </c>
      <c r="F16" s="56">
        <v>0</v>
      </c>
      <c r="G16" s="55">
        <v>0</v>
      </c>
      <c r="H16" s="56">
        <v>100.05963</v>
      </c>
      <c r="I16" s="55">
        <v>105.21455999999999</v>
      </c>
    </row>
    <row r="17" spans="1:9" x14ac:dyDescent="0.3">
      <c r="A17" s="29" t="s">
        <v>120</v>
      </c>
      <c r="B17" s="56">
        <v>3286.5792000000001</v>
      </c>
      <c r="C17" s="55">
        <v>3046.3451400000004</v>
      </c>
      <c r="D17" s="56">
        <v>340.02337</v>
      </c>
      <c r="E17" s="55">
        <v>255.35498000000001</v>
      </c>
      <c r="F17" s="56">
        <v>9.4608299999999996</v>
      </c>
      <c r="G17" s="55">
        <v>9.2799999999999994E-2</v>
      </c>
      <c r="H17" s="56">
        <v>349.48419999999999</v>
      </c>
      <c r="I17" s="55">
        <v>255.44778000000002</v>
      </c>
    </row>
    <row r="18" spans="1:9" x14ac:dyDescent="0.3">
      <c r="A18" s="29" t="s">
        <v>149</v>
      </c>
      <c r="B18" s="56">
        <v>849.68105000000003</v>
      </c>
      <c r="C18" s="55">
        <v>1100.5203100000001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</row>
    <row r="19" spans="1:9" x14ac:dyDescent="0.3">
      <c r="A19" s="29" t="s">
        <v>150</v>
      </c>
      <c r="B19" s="56">
        <v>0</v>
      </c>
      <c r="C19" s="55">
        <v>131.91353000000001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</row>
    <row r="20" spans="1:9" x14ac:dyDescent="0.3">
      <c r="A20" s="29" t="s">
        <v>124</v>
      </c>
      <c r="B20" s="56">
        <v>646.67120999999997</v>
      </c>
      <c r="C20" s="55">
        <v>641.44601999999998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</row>
    <row r="21" spans="1:9" x14ac:dyDescent="0.3">
      <c r="A21" s="29" t="s">
        <v>121</v>
      </c>
      <c r="B21" s="56">
        <v>3799.96857</v>
      </c>
      <c r="C21" s="55">
        <v>2626.0539100000001</v>
      </c>
      <c r="D21" s="56">
        <v>0</v>
      </c>
      <c r="E21" s="55">
        <v>101.09128</v>
      </c>
      <c r="F21" s="56">
        <v>0</v>
      </c>
      <c r="G21" s="55">
        <v>0.90788000000000002</v>
      </c>
      <c r="H21" s="56">
        <v>0</v>
      </c>
      <c r="I21" s="55">
        <v>101.99916</v>
      </c>
    </row>
    <row r="22" spans="1:9" x14ac:dyDescent="0.3">
      <c r="A22" s="29" t="s">
        <v>151</v>
      </c>
      <c r="B22" s="56">
        <v>31.542360000000002</v>
      </c>
      <c r="C22" s="55">
        <v>64.504679999999993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</row>
    <row r="23" spans="1:9" x14ac:dyDescent="0.3">
      <c r="A23" s="29" t="s">
        <v>122</v>
      </c>
      <c r="B23" s="56">
        <v>2758.5166099999997</v>
      </c>
      <c r="C23" s="55">
        <v>3320.99955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</row>
    <row r="24" spans="1:9" x14ac:dyDescent="0.3">
      <c r="A24" s="29" t="s">
        <v>152</v>
      </c>
      <c r="B24" s="56">
        <v>1379.9444900000001</v>
      </c>
      <c r="C24" s="55">
        <v>677.24542000000008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</row>
    <row r="25" spans="1:9" x14ac:dyDescent="0.3">
      <c r="A25" s="29" t="s">
        <v>125</v>
      </c>
      <c r="B25" s="56">
        <v>701.58819999999992</v>
      </c>
      <c r="C25" s="55">
        <v>1570.76036</v>
      </c>
      <c r="D25" s="56">
        <v>0</v>
      </c>
      <c r="E25" s="55">
        <v>352.48978999999997</v>
      </c>
      <c r="F25" s="56">
        <v>0</v>
      </c>
      <c r="G25" s="55">
        <v>0</v>
      </c>
      <c r="H25" s="56">
        <v>0</v>
      </c>
      <c r="I25" s="55">
        <v>352.48978999999997</v>
      </c>
    </row>
    <row r="26" spans="1:9" x14ac:dyDescent="0.3">
      <c r="A26" s="29" t="s">
        <v>153</v>
      </c>
      <c r="B26" s="56">
        <v>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</row>
    <row r="27" spans="1:9" x14ac:dyDescent="0.3">
      <c r="A27" s="30" t="s">
        <v>154</v>
      </c>
      <c r="B27" s="76">
        <v>869.44385999999997</v>
      </c>
      <c r="C27" s="131">
        <v>1510.02574</v>
      </c>
      <c r="D27" s="76">
        <v>0</v>
      </c>
      <c r="E27" s="131">
        <v>0</v>
      </c>
      <c r="F27" s="76">
        <v>0</v>
      </c>
      <c r="G27" s="131">
        <v>0</v>
      </c>
      <c r="H27" s="76">
        <v>0</v>
      </c>
      <c r="I27" s="131">
        <v>0</v>
      </c>
    </row>
    <row r="28" spans="1:9" x14ac:dyDescent="0.3">
      <c r="A28" s="1" t="s">
        <v>85</v>
      </c>
      <c r="B28" s="1"/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  <pageSetup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6"/>
  <sheetViews>
    <sheetView workbookViewId="0">
      <selection activeCell="E38" sqref="E38"/>
    </sheetView>
  </sheetViews>
  <sheetFormatPr defaultRowHeight="14.4" x14ac:dyDescent="0.3"/>
  <cols>
    <col min="1" max="1" width="26.109375" customWidth="1"/>
    <col min="2" max="3" width="14.33203125" bestFit="1" customWidth="1"/>
    <col min="4" max="9" width="12.5546875" bestFit="1" customWidth="1"/>
    <col min="10" max="11" width="12.88671875" bestFit="1" customWidth="1"/>
  </cols>
  <sheetData>
    <row r="1" spans="1:11" x14ac:dyDescent="0.3">
      <c r="A1" s="214" t="s">
        <v>159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x14ac:dyDescent="0.3">
      <c r="A2" s="214" t="s">
        <v>127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3">
      <c r="A3" s="214" t="s">
        <v>172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x14ac:dyDescent="0.3">
      <c r="A4" s="10"/>
      <c r="B4" s="10"/>
      <c r="C4" s="10"/>
      <c r="D4" s="10"/>
      <c r="E4" s="10"/>
      <c r="F4" s="10"/>
      <c r="G4" s="10"/>
      <c r="H4" s="10"/>
      <c r="K4" s="32" t="s">
        <v>65</v>
      </c>
    </row>
    <row r="5" spans="1:11" x14ac:dyDescent="0.3">
      <c r="A5" s="229" t="s">
        <v>14</v>
      </c>
      <c r="B5" s="216" t="s">
        <v>62</v>
      </c>
      <c r="C5" s="217"/>
      <c r="D5" s="215" t="s">
        <v>61</v>
      </c>
      <c r="E5" s="215"/>
      <c r="F5" s="215"/>
      <c r="G5" s="215"/>
      <c r="H5" s="215"/>
      <c r="I5" s="215"/>
      <c r="J5" s="216" t="s">
        <v>63</v>
      </c>
      <c r="K5" s="217"/>
    </row>
    <row r="6" spans="1:11" x14ac:dyDescent="0.3">
      <c r="A6" s="230"/>
      <c r="B6" s="224"/>
      <c r="C6" s="233"/>
      <c r="D6" s="215" t="s">
        <v>16</v>
      </c>
      <c r="E6" s="215"/>
      <c r="F6" s="215" t="s">
        <v>17</v>
      </c>
      <c r="G6" s="215"/>
      <c r="H6" s="226" t="s">
        <v>18</v>
      </c>
      <c r="I6" s="221"/>
      <c r="J6" s="224"/>
      <c r="K6" s="225"/>
    </row>
    <row r="7" spans="1:11" x14ac:dyDescent="0.3">
      <c r="A7" s="33"/>
      <c r="B7" s="13" t="s">
        <v>170</v>
      </c>
      <c r="C7" s="13" t="s">
        <v>170</v>
      </c>
      <c r="D7" s="34" t="s">
        <v>170</v>
      </c>
      <c r="E7" s="35" t="s">
        <v>170</v>
      </c>
      <c r="F7" s="13" t="s">
        <v>170</v>
      </c>
      <c r="G7" s="35" t="s">
        <v>170</v>
      </c>
      <c r="H7" s="13" t="s">
        <v>170</v>
      </c>
      <c r="I7" s="35" t="s">
        <v>170</v>
      </c>
      <c r="J7" s="13" t="s">
        <v>170</v>
      </c>
      <c r="K7" s="35" t="s">
        <v>170</v>
      </c>
    </row>
    <row r="8" spans="1:11" x14ac:dyDescent="0.3">
      <c r="A8" s="36"/>
      <c r="B8" s="37">
        <v>2014</v>
      </c>
      <c r="C8" s="38">
        <v>2013</v>
      </c>
      <c r="D8" s="37">
        <v>2014</v>
      </c>
      <c r="E8" s="39">
        <v>2013</v>
      </c>
      <c r="F8" s="38">
        <v>2014</v>
      </c>
      <c r="G8" s="39">
        <v>2013</v>
      </c>
      <c r="H8" s="38">
        <v>2014</v>
      </c>
      <c r="I8" s="39">
        <v>2013</v>
      </c>
      <c r="J8" s="38">
        <v>2014</v>
      </c>
      <c r="K8" s="39">
        <v>2013</v>
      </c>
    </row>
    <row r="9" spans="1:11" x14ac:dyDescent="0.3">
      <c r="A9" s="40" t="s">
        <v>0</v>
      </c>
      <c r="B9" s="56">
        <f>SUM('[1]Import by SITC 2014'!B4:C4)/1000</f>
        <v>29274.383439999998</v>
      </c>
      <c r="C9" s="71">
        <f>SUM('[2]Import by SITC 2013'!B4:C4)/1000</f>
        <v>31359.497090000001</v>
      </c>
      <c r="D9" s="56">
        <f>SUM('[1]Exports by SITC 2014'!B4:C4)/1000</f>
        <v>63102.2765</v>
      </c>
      <c r="E9" s="59">
        <f>SUM('[2]Exports by SITC 2013'!B4:C4)/1000</f>
        <v>78571.425979999985</v>
      </c>
      <c r="F9" s="72">
        <f>SUM('[1]Re-Exports by SITC 2014'!B4:C4)/1000</f>
        <v>239.53916000000001</v>
      </c>
      <c r="G9" s="59">
        <f>SUM('[2]Re-Exports by SITC 2013'!B4:C4)/1000</f>
        <v>131.62976999999998</v>
      </c>
      <c r="H9" s="72">
        <f>D9+F9</f>
        <v>63341.81566</v>
      </c>
      <c r="I9" s="59">
        <f>G9+E9</f>
        <v>78703.055749999985</v>
      </c>
      <c r="J9" s="58">
        <f>H9-B9</f>
        <v>34067.432220000002</v>
      </c>
      <c r="K9" s="59">
        <f>I9-C9</f>
        <v>47343.558659999981</v>
      </c>
    </row>
    <row r="10" spans="1:11" x14ac:dyDescent="0.3">
      <c r="A10" s="40" t="s">
        <v>1</v>
      </c>
      <c r="B10" s="56">
        <f>SUM('[1]Import by SITC 2014'!B5:C5)/1000</f>
        <v>6886.8480099999997</v>
      </c>
      <c r="C10" s="71">
        <f>SUM('[2]Import by SITC 2013'!B5:C5)/1000</f>
        <v>7227.8168399999995</v>
      </c>
      <c r="D10" s="56">
        <f>SUM('[1]Exports by SITC 2014'!B5:C5)/1000</f>
        <v>16.973599999999998</v>
      </c>
      <c r="E10" s="59">
        <f>SUM('[2]Exports by SITC 2013'!B5:C5)/1000</f>
        <v>75.613550000000004</v>
      </c>
      <c r="F10" s="72">
        <f>SUM('[1]Re-Exports by SITC 2014'!B5:C5)/1000</f>
        <v>1168.0750600000001</v>
      </c>
      <c r="G10" s="59">
        <f>SUM('[2]Re-Exports by SITC 2013'!B5:C5)/1000</f>
        <v>952.33828000000005</v>
      </c>
      <c r="H10" s="72">
        <f t="shared" ref="H10:H21" si="0">D10+F10</f>
        <v>1185.0486600000002</v>
      </c>
      <c r="I10" s="59">
        <f t="shared" ref="I10:I21" si="1">G10+E10</f>
        <v>1027.95183</v>
      </c>
      <c r="J10" s="60">
        <f t="shared" ref="J10:K21" si="2">H10-B10</f>
        <v>-5701.7993499999993</v>
      </c>
      <c r="K10" s="61">
        <f t="shared" si="2"/>
        <v>-6199.8650099999995</v>
      </c>
    </row>
    <row r="11" spans="1:11" x14ac:dyDescent="0.3">
      <c r="A11" s="40" t="s">
        <v>2</v>
      </c>
      <c r="B11" s="56">
        <f>SUM('[1]Import by SITC 2014'!B6:C6)/1000</f>
        <v>3303.5206699999999</v>
      </c>
      <c r="C11" s="71">
        <f>SUM('[2]Import by SITC 2013'!B6:C6)/1000</f>
        <v>2331.3383699999999</v>
      </c>
      <c r="D11" s="56">
        <f>SUM('[1]Exports by SITC 2014'!B6:C6)/1000</f>
        <v>809.37454000000002</v>
      </c>
      <c r="E11" s="59">
        <f>SUM('[2]Exports by SITC 2013'!B6:C6)/1000</f>
        <v>475.53702000000004</v>
      </c>
      <c r="F11" s="72">
        <f>SUM('[1]Re-Exports by SITC 2014'!B6:C6)/1000</f>
        <v>7.7010000000000009E-2</v>
      </c>
      <c r="G11" s="59">
        <f>SUM('[2]Re-Exports by SITC 2013'!B6:C6)/1000</f>
        <v>309.88830000000002</v>
      </c>
      <c r="H11" s="72">
        <f t="shared" si="0"/>
        <v>809.45155</v>
      </c>
      <c r="I11" s="59">
        <f t="shared" si="1"/>
        <v>785.42532000000006</v>
      </c>
      <c r="J11" s="60">
        <f t="shared" si="2"/>
        <v>-2494.0691200000001</v>
      </c>
      <c r="K11" s="61">
        <f t="shared" si="2"/>
        <v>-1545.9130499999999</v>
      </c>
    </row>
    <row r="12" spans="1:11" x14ac:dyDescent="0.3">
      <c r="A12" s="40" t="s">
        <v>3</v>
      </c>
      <c r="B12" s="56">
        <f>SUM('[1]Import by SITC 2014'!B7:C7)/1000</f>
        <v>49494.550159999999</v>
      </c>
      <c r="C12" s="71">
        <f>SUM('[2]Import by SITC 2013'!B7:C7)/1000</f>
        <v>48756.083570000003</v>
      </c>
      <c r="D12" s="56">
        <f>SUM('[1]Exports by SITC 2014'!B7:C7)/1000</f>
        <v>27125.865619999997</v>
      </c>
      <c r="E12" s="59">
        <f>SUM('[2]Exports by SITC 2013'!B7:C7)/1000</f>
        <v>30014.403420000002</v>
      </c>
      <c r="F12" s="72">
        <f>SUM('[1]Re-Exports by SITC 2014'!B7:C7)/1000</f>
        <v>3918.6817900000001</v>
      </c>
      <c r="G12" s="59">
        <f>SUM('[2]Re-Exports by SITC 2013'!B7:C7)/1000</f>
        <v>3967.2690499999999</v>
      </c>
      <c r="H12" s="72">
        <f t="shared" si="0"/>
        <v>31044.547409999996</v>
      </c>
      <c r="I12" s="59">
        <f t="shared" si="1"/>
        <v>33981.672470000005</v>
      </c>
      <c r="J12" s="60">
        <f t="shared" si="2"/>
        <v>-18450.002750000003</v>
      </c>
      <c r="K12" s="61">
        <f t="shared" si="2"/>
        <v>-14774.411099999998</v>
      </c>
    </row>
    <row r="13" spans="1:11" x14ac:dyDescent="0.3">
      <c r="A13" s="40" t="s">
        <v>4</v>
      </c>
      <c r="B13" s="56">
        <f>SUM('[1]Import by SITC 2014'!B8:C8)/1000</f>
        <v>2425.8977400000003</v>
      </c>
      <c r="C13" s="71">
        <f>SUM('[2]Import by SITC 2013'!B8:C8)/1000</f>
        <v>2151.2265499999999</v>
      </c>
      <c r="D13" s="56">
        <f>SUM('[1]Exports by SITC 2014'!B8:C8)/1000</f>
        <v>2.3705599999999998</v>
      </c>
      <c r="E13" s="59">
        <f>SUM('[2]Exports by SITC 2013'!B8:C8)/1000</f>
        <v>0</v>
      </c>
      <c r="F13" s="72">
        <f>SUM('[1]Re-Exports by SITC 2014'!B8:C8)/1000</f>
        <v>6.6959999999999992E-2</v>
      </c>
      <c r="G13" s="59">
        <f>SUM('[2]Re-Exports by SITC 2013'!B8:C8)/1000</f>
        <v>0</v>
      </c>
      <c r="H13" s="72">
        <f t="shared" si="0"/>
        <v>2.4375199999999997</v>
      </c>
      <c r="I13" s="59">
        <f t="shared" si="1"/>
        <v>0</v>
      </c>
      <c r="J13" s="60">
        <f t="shared" si="2"/>
        <v>-2423.4602200000004</v>
      </c>
      <c r="K13" s="61">
        <f t="shared" si="2"/>
        <v>-2151.2265499999999</v>
      </c>
    </row>
    <row r="14" spans="1:11" x14ac:dyDescent="0.3">
      <c r="A14" s="40" t="s">
        <v>5</v>
      </c>
      <c r="B14" s="56">
        <f>SUM('[1]Import by SITC 2014'!B9:C9)/1000</f>
        <v>20383.342980000001</v>
      </c>
      <c r="C14" s="71">
        <f>SUM('[2]Import by SITC 2013'!B9:C9)/1000</f>
        <v>21726.38279</v>
      </c>
      <c r="D14" s="56">
        <f>SUM('[1]Exports by SITC 2014'!B9:C9)/1000</f>
        <v>1242.3349700000001</v>
      </c>
      <c r="E14" s="59">
        <f>SUM('[2]Exports by SITC 2013'!B9:C9)/1000</f>
        <v>1910.5976000000001</v>
      </c>
      <c r="F14" s="72">
        <f>SUM('[1]Re-Exports by SITC 2014'!B9:C9)/1000</f>
        <v>140.11913999999999</v>
      </c>
      <c r="G14" s="59">
        <f>SUM('[2]Re-Exports by SITC 2013'!B9:C9)/1000</f>
        <v>386.70888000000002</v>
      </c>
      <c r="H14" s="72">
        <f t="shared" si="0"/>
        <v>1382.4541100000001</v>
      </c>
      <c r="I14" s="59">
        <f t="shared" si="1"/>
        <v>2297.3064800000002</v>
      </c>
      <c r="J14" s="60">
        <f t="shared" si="2"/>
        <v>-19000.888870000002</v>
      </c>
      <c r="K14" s="61">
        <f t="shared" si="2"/>
        <v>-19429.07631</v>
      </c>
    </row>
    <row r="15" spans="1:11" x14ac:dyDescent="0.3">
      <c r="A15" s="40" t="s">
        <v>6</v>
      </c>
      <c r="B15" s="56">
        <f>SUM('[1]Import by SITC 2014'!B10:C10)/1000</f>
        <v>29213.826949999999</v>
      </c>
      <c r="C15" s="71">
        <f>SUM('[2]Import by SITC 2013'!B10:C10)/1000</f>
        <v>32325.686420000002</v>
      </c>
      <c r="D15" s="56">
        <f>SUM('[1]Exports by SITC 2014'!B10:C10)/1000</f>
        <v>134.74381</v>
      </c>
      <c r="E15" s="59">
        <f>SUM('[2]Exports by SITC 2013'!B10:C10)/1000</f>
        <v>188.14795000000001</v>
      </c>
      <c r="F15" s="72">
        <f>SUM('[1]Re-Exports by SITC 2014'!B10:C10)/1000</f>
        <v>948.64992999999993</v>
      </c>
      <c r="G15" s="59">
        <f>SUM('[2]Re-Exports by SITC 2013'!B10:C10)/1000</f>
        <v>1605.10014</v>
      </c>
      <c r="H15" s="72">
        <f t="shared" si="0"/>
        <v>1083.39374</v>
      </c>
      <c r="I15" s="59">
        <f t="shared" si="1"/>
        <v>1793.24809</v>
      </c>
      <c r="J15" s="60">
        <f t="shared" si="2"/>
        <v>-28130.433209999999</v>
      </c>
      <c r="K15" s="61">
        <f t="shared" si="2"/>
        <v>-30532.438330000001</v>
      </c>
    </row>
    <row r="16" spans="1:11" x14ac:dyDescent="0.3">
      <c r="A16" s="40" t="s">
        <v>7</v>
      </c>
      <c r="B16" s="56">
        <f>SUM('[1]Import by SITC 2014'!B11:C11)/1000</f>
        <v>49408.165019999993</v>
      </c>
      <c r="C16" s="71">
        <f>SUM('[2]Import by SITC 2013'!B11:C11)/1000</f>
        <v>43666.056269999994</v>
      </c>
      <c r="D16" s="56">
        <f>SUM('[1]Exports by SITC 2014'!B11:C11)/1000</f>
        <v>0</v>
      </c>
      <c r="E16" s="59">
        <f>SUM('[2]Exports by SITC 2013'!B11:C11)/1000</f>
        <v>0</v>
      </c>
      <c r="F16" s="72">
        <f>SUM('[1]Re-Exports by SITC 2014'!B11:C11)/1000</f>
        <v>1693.7193400000001</v>
      </c>
      <c r="G16" s="59">
        <f>SUM('[2]Re-Exports by SITC 2013'!B11:C11)/1000</f>
        <v>9299.0858200000002</v>
      </c>
      <c r="H16" s="72">
        <f t="shared" si="0"/>
        <v>1693.7193400000001</v>
      </c>
      <c r="I16" s="59">
        <f t="shared" si="1"/>
        <v>9299.0858200000002</v>
      </c>
      <c r="J16" s="60">
        <f t="shared" si="2"/>
        <v>-47714.44567999999</v>
      </c>
      <c r="K16" s="61">
        <f t="shared" si="2"/>
        <v>-34366.970449999993</v>
      </c>
    </row>
    <row r="17" spans="1:11" x14ac:dyDescent="0.3">
      <c r="A17" s="40" t="s">
        <v>8</v>
      </c>
      <c r="B17" s="56">
        <f>SUM('[1]Import by SITC 2014'!B12:C12)/1000</f>
        <v>19616.142309999999</v>
      </c>
      <c r="C17" s="71">
        <f>SUM('[2]Import by SITC 2013'!B12:C12)/1000</f>
        <v>16937.698640000002</v>
      </c>
      <c r="D17" s="56">
        <f>SUM('[1]Exports by SITC 2014'!B12:C12)/1000</f>
        <v>11.08745</v>
      </c>
      <c r="E17" s="59">
        <f>SUM('[2]Exports by SITC 2013'!B12:C12)/1000</f>
        <v>12.220800000000001</v>
      </c>
      <c r="F17" s="72">
        <f>SUM('[1]Re-Exports by SITC 2014'!B12:C12)/1000</f>
        <v>1160.2309700000001</v>
      </c>
      <c r="G17" s="59">
        <f>SUM('[2]Re-Exports by SITC 2013'!B12:C12)/1000</f>
        <v>938.10672999999997</v>
      </c>
      <c r="H17" s="72">
        <f t="shared" si="0"/>
        <v>1171.3184200000001</v>
      </c>
      <c r="I17" s="59">
        <f t="shared" si="1"/>
        <v>950.32753000000002</v>
      </c>
      <c r="J17" s="60">
        <f t="shared" si="2"/>
        <v>-18444.82389</v>
      </c>
      <c r="K17" s="61">
        <f t="shared" si="2"/>
        <v>-15987.371110000002</v>
      </c>
    </row>
    <row r="18" spans="1:11" hidden="1" x14ac:dyDescent="0.3">
      <c r="A18" s="40" t="s">
        <v>9</v>
      </c>
      <c r="B18" s="56">
        <f>SUM('[1]Import by SITC 2014'!B13:C13)/1000</f>
        <v>0</v>
      </c>
      <c r="C18" s="71">
        <f>SUM('[2]Import by SITC 2013'!B13:C13)/1000</f>
        <v>0</v>
      </c>
      <c r="D18" s="56">
        <f>SUM('[1]Exports by SITC 2014'!B13:C13)/1000</f>
        <v>0</v>
      </c>
      <c r="E18" s="59">
        <f>SUM('[2]Exports by SITC 2013'!B13:C13)/1000</f>
        <v>0</v>
      </c>
      <c r="F18" s="72">
        <f>SUM('[1]Re-Exports by SITC 2014'!B13:C13)/1000</f>
        <v>0</v>
      </c>
      <c r="G18" s="59">
        <f>SUM('[2]Re-Exports by SITC 2013'!B13:C13)/1000</f>
        <v>0</v>
      </c>
      <c r="H18" s="72">
        <f t="shared" si="0"/>
        <v>0</v>
      </c>
      <c r="I18" s="59">
        <f t="shared" si="1"/>
        <v>0</v>
      </c>
      <c r="J18" s="60">
        <f t="shared" si="2"/>
        <v>0</v>
      </c>
      <c r="K18" s="61">
        <f t="shared" si="2"/>
        <v>0</v>
      </c>
    </row>
    <row r="19" spans="1:11" x14ac:dyDescent="0.3">
      <c r="A19" s="40" t="s">
        <v>11</v>
      </c>
      <c r="B19" s="56">
        <f>SUM('[1]Import by SITC 2014'!B14:C14)/1000</f>
        <v>42000.915040000007</v>
      </c>
      <c r="C19" s="71">
        <f>SUM('[2]Import by SITC 2013'!B14:C14)/1000</f>
        <v>54749.529260000003</v>
      </c>
      <c r="D19" s="56">
        <f>SUM('[1]Exports by SITC 2014'!B14:C14)/1000</f>
        <v>0</v>
      </c>
      <c r="E19" s="59">
        <f>SUM('[2]Exports by SITC 2013'!B14:C14)/1000</f>
        <v>0</v>
      </c>
      <c r="F19" s="72">
        <f>SUM('[1]Re-Exports by SITC 2014'!B14:C14)/1000</f>
        <v>4348.6907699999992</v>
      </c>
      <c r="G19" s="59">
        <f>SUM('[2]Re-Exports by SITC 2013'!B14:C14)/1000</f>
        <v>16628.981740000003</v>
      </c>
      <c r="H19" s="72">
        <f t="shared" si="0"/>
        <v>4348.6907699999992</v>
      </c>
      <c r="I19" s="59">
        <f t="shared" si="1"/>
        <v>16628.981740000003</v>
      </c>
      <c r="J19" s="60" t="s">
        <v>64</v>
      </c>
      <c r="K19" s="61" t="s">
        <v>64</v>
      </c>
    </row>
    <row r="20" spans="1:11" x14ac:dyDescent="0.3">
      <c r="A20" s="40" t="s">
        <v>10</v>
      </c>
      <c r="B20" s="56">
        <f>SUM('[1]Import by SITC 2014'!B15:C15)/1000</f>
        <v>10779.540700000001</v>
      </c>
      <c r="C20" s="71">
        <f>SUM('[2]Import by SITC 2013'!B15:C15)/1000</f>
        <v>12626.60548</v>
      </c>
      <c r="D20" s="56">
        <f>SUM('[1]Exports by SITC 2014'!B15:C15)/1000</f>
        <v>0</v>
      </c>
      <c r="E20" s="59">
        <f>SUM('[2]Exports by SITC 2013'!B15:C15)/1000</f>
        <v>0</v>
      </c>
      <c r="F20" s="72">
        <f>SUM('[1]Re-Exports by SITC 2014'!B15:C15)/1000</f>
        <v>0</v>
      </c>
      <c r="G20" s="59">
        <f>SUM('[2]Re-Exports by SITC 2013'!B15:C15)/1000</f>
        <v>0</v>
      </c>
      <c r="H20" s="72">
        <f t="shared" si="0"/>
        <v>0</v>
      </c>
      <c r="I20" s="59">
        <f t="shared" si="1"/>
        <v>0</v>
      </c>
      <c r="J20" s="60">
        <f t="shared" si="2"/>
        <v>-10779.540700000001</v>
      </c>
      <c r="K20" s="61">
        <f>I20-C20</f>
        <v>-12626.60548</v>
      </c>
    </row>
    <row r="21" spans="1:11" x14ac:dyDescent="0.3">
      <c r="A21" s="40" t="s">
        <v>12</v>
      </c>
      <c r="B21" s="56">
        <f>SUM('[1]Import by SITC 2014'!B16:C16)/1000</f>
        <v>1255.04294</v>
      </c>
      <c r="C21" s="71">
        <f>SUM('[2]Import by SITC 2013'!B16:C16)/1000</f>
        <v>1484.51846</v>
      </c>
      <c r="D21" s="56">
        <f>SUM('[1]Exports by SITC 2014'!B16:C16)/1000</f>
        <v>0</v>
      </c>
      <c r="E21" s="59">
        <f>SUM('[2]Exports by SITC 2013'!B16:C16)/1000</f>
        <v>0</v>
      </c>
      <c r="F21" s="72">
        <f>SUM('[1]Re-Exports by SITC 2014'!B16:C16)/1000</f>
        <v>271.02146000000005</v>
      </c>
      <c r="G21" s="59">
        <f>SUM('[2]Re-Exports by SITC 2013'!B16:C16)/1000</f>
        <v>135.80024</v>
      </c>
      <c r="H21" s="72">
        <f t="shared" si="0"/>
        <v>271.02146000000005</v>
      </c>
      <c r="I21" s="59">
        <f t="shared" si="1"/>
        <v>135.80024</v>
      </c>
      <c r="J21" s="60">
        <f t="shared" si="2"/>
        <v>-984.02148</v>
      </c>
      <c r="K21" s="61">
        <f>I21-C21</f>
        <v>-1348.71822</v>
      </c>
    </row>
    <row r="22" spans="1:11" ht="15" thickBot="1" x14ac:dyDescent="0.35">
      <c r="A22" s="3" t="s">
        <v>13</v>
      </c>
      <c r="B22" s="73">
        <f>SUM(B9:B21)</f>
        <v>264042.17596000002</v>
      </c>
      <c r="C22" s="74">
        <f t="shared" ref="C22:J22" si="3">SUM(C9:C21)</f>
        <v>275342.43974</v>
      </c>
      <c r="D22" s="75">
        <f t="shared" si="3"/>
        <v>92445.02704999999</v>
      </c>
      <c r="E22" s="74">
        <f t="shared" si="3"/>
        <v>111247.94631999997</v>
      </c>
      <c r="F22" s="73">
        <f t="shared" si="3"/>
        <v>13888.871589999999</v>
      </c>
      <c r="G22" s="74">
        <f t="shared" si="3"/>
        <v>34354.908949999997</v>
      </c>
      <c r="H22" s="73">
        <f t="shared" si="3"/>
        <v>106333.89864</v>
      </c>
      <c r="I22" s="74">
        <f t="shared" si="3"/>
        <v>145602.85527</v>
      </c>
      <c r="J22" s="68">
        <f t="shared" si="3"/>
        <v>-120056.05304999999</v>
      </c>
      <c r="K22" s="68">
        <f>SUM(K9:K21)</f>
        <v>-91619.036950000009</v>
      </c>
    </row>
    <row r="23" spans="1:11" ht="15" thickTop="1" x14ac:dyDescent="0.3">
      <c r="A23" s="1" t="s">
        <v>85</v>
      </c>
    </row>
    <row r="24" spans="1:11" x14ac:dyDescent="0.3">
      <c r="A24" s="1" t="s">
        <v>86</v>
      </c>
      <c r="J24" s="41"/>
      <c r="K24" s="41"/>
    </row>
    <row r="25" spans="1:11" x14ac:dyDescent="0.3">
      <c r="A25" s="1" t="s">
        <v>87</v>
      </c>
      <c r="D25" s="16"/>
      <c r="E25" s="16"/>
      <c r="F25" s="16"/>
      <c r="H25" s="16"/>
      <c r="I25" s="16"/>
      <c r="J25" s="23"/>
    </row>
    <row r="26" spans="1:11" x14ac:dyDescent="0.3">
      <c r="B26" s="4"/>
      <c r="C26" s="4"/>
      <c r="D26" s="4"/>
      <c r="E26" s="4"/>
      <c r="F26" s="4"/>
      <c r="G26" s="4"/>
      <c r="H26" s="16"/>
      <c r="I26" s="16"/>
      <c r="J26" s="23"/>
      <c r="K26" s="23"/>
    </row>
  </sheetData>
  <mergeCells count="10">
    <mergeCell ref="A1:K1"/>
    <mergeCell ref="A2:K2"/>
    <mergeCell ref="A3:K3"/>
    <mergeCell ref="A5:A6"/>
    <mergeCell ref="B5:C6"/>
    <mergeCell ref="D5:I5"/>
    <mergeCell ref="J5:K6"/>
    <mergeCell ref="D6:E6"/>
    <mergeCell ref="F6:G6"/>
    <mergeCell ref="H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7"/>
  <sheetViews>
    <sheetView workbookViewId="0">
      <selection activeCell="B26" sqref="B26:I28"/>
    </sheetView>
  </sheetViews>
  <sheetFormatPr defaultRowHeight="14.4" x14ac:dyDescent="0.3"/>
  <cols>
    <col min="1" max="1" width="23.6640625" customWidth="1"/>
    <col min="2" max="3" width="10.5546875" bestFit="1" customWidth="1"/>
    <col min="4" max="4" width="9.6640625" bestFit="1" customWidth="1"/>
    <col min="5" max="5" width="10.5546875" bestFit="1" customWidth="1"/>
    <col min="6" max="6" width="9.5546875" bestFit="1" customWidth="1"/>
    <col min="7" max="7" width="9.6640625" bestFit="1" customWidth="1"/>
    <col min="8" max="9" width="10.5546875" bestFit="1" customWidth="1"/>
  </cols>
  <sheetData>
    <row r="1" spans="1:9" x14ac:dyDescent="0.3">
      <c r="A1" s="214" t="s">
        <v>133</v>
      </c>
      <c r="B1" s="214"/>
      <c r="C1" s="214"/>
      <c r="D1" s="214"/>
      <c r="E1" s="214"/>
      <c r="F1" s="214"/>
      <c r="G1" s="214"/>
      <c r="H1" s="214"/>
      <c r="I1" s="214"/>
    </row>
    <row r="2" spans="1:9" x14ac:dyDescent="0.3">
      <c r="A2" s="214" t="s">
        <v>129</v>
      </c>
      <c r="B2" s="214"/>
      <c r="C2" s="214"/>
      <c r="D2" s="214"/>
      <c r="E2" s="214"/>
      <c r="F2" s="214"/>
      <c r="G2" s="214"/>
      <c r="H2" s="214"/>
      <c r="I2" s="214"/>
    </row>
    <row r="3" spans="1:9" x14ac:dyDescent="0.3">
      <c r="A3" s="214" t="s">
        <v>171</v>
      </c>
      <c r="B3" s="214"/>
      <c r="C3" s="214"/>
      <c r="D3" s="214"/>
      <c r="E3" s="214"/>
      <c r="F3" s="214"/>
      <c r="G3" s="214"/>
      <c r="H3" s="214"/>
      <c r="I3" s="214"/>
    </row>
    <row r="4" spans="1:9" x14ac:dyDescent="0.3">
      <c r="A4" s="13"/>
      <c r="B4" s="13"/>
      <c r="C4" s="13"/>
      <c r="D4" s="13"/>
      <c r="E4" s="13"/>
      <c r="F4" s="13"/>
      <c r="G4" s="13"/>
      <c r="H4" s="13"/>
      <c r="I4" s="18" t="s">
        <v>65</v>
      </c>
    </row>
    <row r="5" spans="1:9" x14ac:dyDescent="0.3">
      <c r="A5" s="215" t="s">
        <v>29</v>
      </c>
      <c r="B5" s="215" t="s">
        <v>62</v>
      </c>
      <c r="C5" s="215"/>
      <c r="D5" s="215" t="s">
        <v>61</v>
      </c>
      <c r="E5" s="215"/>
      <c r="F5" s="215"/>
      <c r="G5" s="215"/>
      <c r="H5" s="215"/>
      <c r="I5" s="215"/>
    </row>
    <row r="6" spans="1:9" x14ac:dyDescent="0.3">
      <c r="A6" s="215"/>
      <c r="B6" s="215"/>
      <c r="C6" s="215"/>
      <c r="D6" s="215" t="s">
        <v>16</v>
      </c>
      <c r="E6" s="215"/>
      <c r="F6" s="221" t="s">
        <v>17</v>
      </c>
      <c r="G6" s="215"/>
      <c r="H6" s="221" t="s">
        <v>18</v>
      </c>
      <c r="I6" s="215"/>
    </row>
    <row r="7" spans="1:9" x14ac:dyDescent="0.3">
      <c r="A7" s="42"/>
      <c r="B7" s="13" t="s">
        <v>160</v>
      </c>
      <c r="C7" s="13" t="s">
        <v>160</v>
      </c>
      <c r="D7" s="34" t="s">
        <v>160</v>
      </c>
      <c r="E7" s="35" t="s">
        <v>160</v>
      </c>
      <c r="F7" s="13" t="s">
        <v>160</v>
      </c>
      <c r="G7" s="35" t="s">
        <v>160</v>
      </c>
      <c r="H7" s="13" t="s">
        <v>160</v>
      </c>
      <c r="I7" s="35" t="s">
        <v>160</v>
      </c>
    </row>
    <row r="8" spans="1:9" x14ac:dyDescent="0.3">
      <c r="A8" s="43"/>
      <c r="B8" s="44">
        <v>2014</v>
      </c>
      <c r="C8" s="45">
        <v>2013</v>
      </c>
      <c r="D8" s="44">
        <v>2014</v>
      </c>
      <c r="E8" s="45">
        <v>2013</v>
      </c>
      <c r="F8" s="44">
        <v>2014</v>
      </c>
      <c r="G8" s="45">
        <v>2013</v>
      </c>
      <c r="H8" s="44">
        <v>2014</v>
      </c>
      <c r="I8" s="45">
        <v>2013</v>
      </c>
    </row>
    <row r="9" spans="1:9" x14ac:dyDescent="0.3">
      <c r="A9" s="46" t="s">
        <v>19</v>
      </c>
      <c r="B9" s="56">
        <f>SUM('[1]Imports by COO 2014'!B3:C3)/1000</f>
        <v>78867.229859999992</v>
      </c>
      <c r="C9" s="62">
        <f>SUM('[2]Imports by COO 2013'!B3:C3)/1000</f>
        <v>82559.322930000009</v>
      </c>
      <c r="D9" s="56">
        <f>SUM('[1]Exports by COO 2014'!B3:C3)/1000</f>
        <v>41037.425752000003</v>
      </c>
      <c r="E9" s="55">
        <f>SUM('[2]Exports by COO 2013'!B3:C3)/1000</f>
        <v>48753.910179999999</v>
      </c>
      <c r="F9" s="56">
        <f>SUM('[1]Re-Exports by COO 2014'!B3:C3)/1000</f>
        <v>8361.6647499999999</v>
      </c>
      <c r="G9" s="55">
        <f>SUM('[2]Re-Exports by COO 2013'!B3:C3)/1000</f>
        <v>16576.360359999999</v>
      </c>
      <c r="H9" s="56">
        <f>D9+F9</f>
        <v>49399.090502000006</v>
      </c>
      <c r="I9" s="55">
        <f>E9+G9</f>
        <v>65330.270539999998</v>
      </c>
    </row>
    <row r="10" spans="1:9" x14ac:dyDescent="0.3">
      <c r="A10" s="46" t="s">
        <v>20</v>
      </c>
      <c r="B10" s="56">
        <f>SUM('[1]Imports by COO 2014'!B4:C4)/1000</f>
        <v>28912.767189999999</v>
      </c>
      <c r="C10" s="62">
        <f>SUM('[2]Imports by COO 2013'!B4:C4)/1000</f>
        <v>29586.487519999999</v>
      </c>
      <c r="D10" s="56">
        <f>SUM('[1]Exports by COO 2014'!B4:C4)/1000</f>
        <v>11196.948525</v>
      </c>
      <c r="E10" s="55">
        <f>SUM('[2]Exports by COO 2013'!B4:C4)/1000</f>
        <v>2884.1638169999997</v>
      </c>
      <c r="F10" s="56">
        <f>SUM('[1]Re-Exports by COO 2014'!B4:C4)/1000</f>
        <v>189.14575999999997</v>
      </c>
      <c r="G10" s="55">
        <f>SUM('[2]Re-Exports by COO 2013'!B4:C4)/1000</f>
        <v>437.76895000000002</v>
      </c>
      <c r="H10" s="56">
        <f t="shared" ref="H10:I20" si="0">D10+F10</f>
        <v>11386.094284999999</v>
      </c>
      <c r="I10" s="55">
        <f t="shared" si="0"/>
        <v>3321.9327669999998</v>
      </c>
    </row>
    <row r="11" spans="1:9" x14ac:dyDescent="0.3">
      <c r="A11" s="46" t="s">
        <v>21</v>
      </c>
      <c r="B11" s="56">
        <f>SUM('[1]Imports by COO 2014'!B5:C5)/1000</f>
        <v>4837.9395000000004</v>
      </c>
      <c r="C11" s="62">
        <f>SUM('[2]Imports by COO 2013'!B5:C5)/1000</f>
        <v>3842.8713099999995</v>
      </c>
      <c r="D11" s="56">
        <f>SUM('[1]Exports by COO 2014'!B5:C5)/1000</f>
        <v>16796.558289000001</v>
      </c>
      <c r="E11" s="55">
        <f>SUM('[2]Exports by COO 2013'!B5:C5)/1000</f>
        <v>28935.991125</v>
      </c>
      <c r="F11" s="56">
        <f>SUM('[1]Re-Exports by COO 2014'!B5:C5)/1000</f>
        <v>152.41578000000001</v>
      </c>
      <c r="G11" s="55">
        <f>SUM('[2]Re-Exports by COO 2013'!B5:C5)/1000</f>
        <v>464.56657999999993</v>
      </c>
      <c r="H11" s="56">
        <f t="shared" si="0"/>
        <v>16948.974069</v>
      </c>
      <c r="I11" s="55">
        <f t="shared" si="0"/>
        <v>29400.557704999999</v>
      </c>
    </row>
    <row r="12" spans="1:9" x14ac:dyDescent="0.3">
      <c r="A12" s="46" t="s">
        <v>22</v>
      </c>
      <c r="B12" s="56">
        <f>SUM('[1]Imports by COO 2014'!B6:C6)/1000</f>
        <v>8132.5538799999986</v>
      </c>
      <c r="C12" s="62">
        <f>SUM('[2]Imports by COO 2013'!B6:C6)/1000</f>
        <v>9218.6162899999999</v>
      </c>
      <c r="D12" s="56">
        <f>SUM('[1]Exports by COO 2014'!B6:C6)/1000</f>
        <v>13004.213390999999</v>
      </c>
      <c r="E12" s="55">
        <f>SUM('[2]Exports by COO 2013'!B6:C6)/1000</f>
        <v>12903.687533</v>
      </c>
      <c r="F12" s="56">
        <f>SUM('[1]Re-Exports by COO 2014'!B6:C6)/1000</f>
        <v>195.34332000000001</v>
      </c>
      <c r="G12" s="55">
        <f>SUM('[2]Re-Exports by COO 2013'!B6:C6)/1000</f>
        <v>23.612260000000003</v>
      </c>
      <c r="H12" s="56">
        <f t="shared" si="0"/>
        <v>13199.556710999999</v>
      </c>
      <c r="I12" s="55">
        <f t="shared" si="0"/>
        <v>12927.299793</v>
      </c>
    </row>
    <row r="13" spans="1:9" x14ac:dyDescent="0.3">
      <c r="A13" s="46" t="s">
        <v>24</v>
      </c>
      <c r="B13" s="56">
        <f>SUM('[1]Imports by COO 2014'!B7:C7)/1000</f>
        <v>5205.1812499999996</v>
      </c>
      <c r="C13" s="62">
        <f>SUM('[2]Imports by COO 2013'!B7:C7)/1000</f>
        <v>5891.3556899999994</v>
      </c>
      <c r="D13" s="56">
        <f>SUM('[1]Exports by COO 2014'!B7:C7)/1000</f>
        <v>0</v>
      </c>
      <c r="E13" s="55">
        <f>SUM('[2]Exports by COO 2013'!B7:C7)/1000</f>
        <v>5.5731599999999997</v>
      </c>
      <c r="F13" s="56">
        <f>SUM('[1]Re-Exports by COO 2014'!B7:C7)/1000</f>
        <v>5.5239099999999999</v>
      </c>
      <c r="G13" s="55">
        <f>SUM('[2]Re-Exports by COO 2013'!B7:C7)/1000</f>
        <v>554.38835000000006</v>
      </c>
      <c r="H13" s="56">
        <f t="shared" si="0"/>
        <v>5.5239099999999999</v>
      </c>
      <c r="I13" s="55">
        <f t="shared" si="0"/>
        <v>559.96151000000009</v>
      </c>
    </row>
    <row r="14" spans="1:9" x14ac:dyDescent="0.3">
      <c r="A14" s="46" t="s">
        <v>25</v>
      </c>
      <c r="B14" s="56">
        <f>SUM('[1]Imports by COO 2014'!B8:C8)/1000</f>
        <v>2779.1412099999998</v>
      </c>
      <c r="C14" s="62">
        <f>SUM('[2]Imports by COO 2013'!B8:C8)/1000</f>
        <v>5004.0260099999996</v>
      </c>
      <c r="D14" s="56">
        <f>SUM('[1]Exports by COO 2014'!B8:C8)/1000</f>
        <v>0</v>
      </c>
      <c r="E14" s="55">
        <f>SUM('[2]Exports by COO 2013'!B8:C8)/1000</f>
        <v>2.86971</v>
      </c>
      <c r="F14" s="56">
        <f>SUM('[1]Re-Exports by COO 2014'!B8:C8)/1000</f>
        <v>0</v>
      </c>
      <c r="G14" s="55">
        <f>SUM('[2]Re-Exports by COO 2013'!B8:C8)/1000</f>
        <v>2.0175000000000001</v>
      </c>
      <c r="H14" s="56">
        <f t="shared" si="0"/>
        <v>0</v>
      </c>
      <c r="I14" s="55">
        <f t="shared" si="0"/>
        <v>4.8872099999999996</v>
      </c>
    </row>
    <row r="15" spans="1:9" x14ac:dyDescent="0.3">
      <c r="A15" s="46" t="s">
        <v>23</v>
      </c>
      <c r="B15" s="56">
        <f>SUM('[1]Imports by COO 2014'!B9:C9)/1000</f>
        <v>24045.96891</v>
      </c>
      <c r="C15" s="62">
        <f>SUM('[2]Imports by COO 2013'!B9:C9)/1000</f>
        <v>25732.569149999999</v>
      </c>
      <c r="D15" s="56">
        <f>SUM('[1]Exports by COO 2014'!B9:C9)/1000</f>
        <v>892.84852000000001</v>
      </c>
      <c r="E15" s="55">
        <f>SUM('[2]Exports by COO 2013'!B9:C9)/1000</f>
        <v>1282.9141999999999</v>
      </c>
      <c r="F15" s="56">
        <f>SUM('[1]Re-Exports by COO 2014'!B9:C9)/1000</f>
        <v>398.61402000000004</v>
      </c>
      <c r="G15" s="55">
        <f>SUM('[2]Re-Exports by COO 2013'!B9:C9)/1000</f>
        <v>2042.8123700000001</v>
      </c>
      <c r="H15" s="56">
        <f t="shared" si="0"/>
        <v>1291.46254</v>
      </c>
      <c r="I15" s="55">
        <f t="shared" si="0"/>
        <v>3325.7265699999998</v>
      </c>
    </row>
    <row r="16" spans="1:9" x14ac:dyDescent="0.3">
      <c r="A16" s="46" t="s">
        <v>161</v>
      </c>
      <c r="B16" s="56">
        <f>SUM('[1]Imports by COO 2014'!B10:C10)/1000</f>
        <v>7667.8541999999989</v>
      </c>
      <c r="C16" s="62">
        <f>SUM('[2]Imports by COO 2013'!B10:C10)/1000</f>
        <v>7759.4524199999996</v>
      </c>
      <c r="D16" s="56">
        <f>SUM('[1]Exports by COO 2014'!B10:C10)/1000</f>
        <v>7576.2952070000001</v>
      </c>
      <c r="E16" s="55">
        <f>SUM('[2]Exports by COO 2013'!B10:C10)/1000</f>
        <v>12847.900184999999</v>
      </c>
      <c r="F16" s="56">
        <f>SUM('[1]Re-Exports by COO 2014'!B10:C10)/1000</f>
        <v>668.5864499999999</v>
      </c>
      <c r="G16" s="55">
        <f>SUM('[2]Re-Exports by COO 2013'!B10:C10)/1000</f>
        <v>905.6296000000001</v>
      </c>
      <c r="H16" s="56">
        <f t="shared" si="0"/>
        <v>8244.8816569999999</v>
      </c>
      <c r="I16" s="55">
        <f t="shared" si="0"/>
        <v>13753.529784999999</v>
      </c>
    </row>
    <row r="17" spans="1:9" x14ac:dyDescent="0.3">
      <c r="A17" s="46" t="s">
        <v>26</v>
      </c>
      <c r="B17" s="56">
        <f>SUM('[1]Imports by COO 2014'!B11:C11)/1000</f>
        <v>2470.0204600000002</v>
      </c>
      <c r="C17" s="62">
        <f>SUM('[2]Imports by COO 2013'!B11:C11)/1000</f>
        <v>1952.7421400000001</v>
      </c>
      <c r="D17" s="56">
        <f>SUM('[1]Exports by COO 2014'!B11:C11)/1000</f>
        <v>38.625039999999998</v>
      </c>
      <c r="E17" s="55">
        <f>SUM('[2]Exports by COO 2013'!B11:C11)/1000</f>
        <v>90.643810000000002</v>
      </c>
      <c r="F17" s="56">
        <f>SUM('[1]Re-Exports by COO 2014'!B11:C11)/1000</f>
        <v>253.53457999999998</v>
      </c>
      <c r="G17" s="55">
        <f>SUM('[2]Re-Exports by COO 2013'!B11:C11)/1000</f>
        <v>118.2317</v>
      </c>
      <c r="H17" s="56">
        <f t="shared" si="0"/>
        <v>292.15961999999996</v>
      </c>
      <c r="I17" s="55">
        <f t="shared" si="0"/>
        <v>208.87551000000002</v>
      </c>
    </row>
    <row r="18" spans="1:9" x14ac:dyDescent="0.3">
      <c r="A18" s="46" t="s">
        <v>162</v>
      </c>
      <c r="B18" s="56">
        <f>SUM('[1]Imports by COO 2014'!B12:C12)/1000</f>
        <v>42444.163099999991</v>
      </c>
      <c r="C18" s="62">
        <f>SUM('[2]Imports by COO 2013'!B12:C12)/1000</f>
        <v>41494.321859999996</v>
      </c>
      <c r="D18" s="56">
        <f>SUM('[1]Exports by COO 2014'!B12:C12)/1000</f>
        <v>0</v>
      </c>
      <c r="E18" s="55">
        <f>SUM('[2]Exports by COO 2013'!B12:C12)/1000</f>
        <v>0</v>
      </c>
      <c r="F18" s="56">
        <f>SUM('[1]Re-Exports by COO 2014'!B12:C12)/1000</f>
        <v>0</v>
      </c>
      <c r="G18" s="55">
        <f>SUM('[2]Re-Exports by COO 2013'!B12:C12)/1000</f>
        <v>0</v>
      </c>
      <c r="H18" s="56">
        <f t="shared" si="0"/>
        <v>0</v>
      </c>
      <c r="I18" s="55">
        <f t="shared" si="0"/>
        <v>0</v>
      </c>
    </row>
    <row r="19" spans="1:9" x14ac:dyDescent="0.3">
      <c r="A19" s="46" t="s">
        <v>27</v>
      </c>
      <c r="B19" s="56">
        <f>SUM('[1]Imports by COO 2014'!B13:C13)/1000</f>
        <v>28995.702350000003</v>
      </c>
      <c r="C19" s="62">
        <f>SUM('[2]Imports by COO 2013'!B13:C13)/1000</f>
        <v>32229.048630000001</v>
      </c>
      <c r="D19" s="56">
        <f>SUM('[1]Exports by COO 2014'!B13:C13)/1000</f>
        <v>62.320010000000003</v>
      </c>
      <c r="E19" s="55">
        <f>SUM('[2]Exports by COO 2013'!B13:C13)/1000</f>
        <v>35.436639999999997</v>
      </c>
      <c r="F19" s="56">
        <f>SUM('[1]Re-Exports by COO 2014'!B13:C13)/1000</f>
        <v>1781.5857599999999</v>
      </c>
      <c r="G19" s="55">
        <f>SUM('[2]Re-Exports by COO 2013'!B13:C13)/1000</f>
        <v>6229.482</v>
      </c>
      <c r="H19" s="56">
        <f t="shared" si="0"/>
        <v>1843.9057699999998</v>
      </c>
      <c r="I19" s="55">
        <f t="shared" si="0"/>
        <v>6264.9186399999999</v>
      </c>
    </row>
    <row r="20" spans="1:9" x14ac:dyDescent="0.3">
      <c r="A20" s="46" t="s">
        <v>28</v>
      </c>
      <c r="B20" s="56">
        <f>SUM('[1]Imports by COO 2014'!B14:C14)/1000</f>
        <v>29683.654050000001</v>
      </c>
      <c r="C20" s="62">
        <f>SUM('[2]Imports by COO 2013'!B14:C14)/1000</f>
        <v>30071.625789999998</v>
      </c>
      <c r="D20" s="56">
        <f>SUM('[1]Exports by COO 2014'!B14:C14)/1000</f>
        <v>1839.792316</v>
      </c>
      <c r="E20" s="55">
        <f>SUM('[2]Exports by COO 2013'!B14:C14)/1000</f>
        <v>3504.8559599999999</v>
      </c>
      <c r="F20" s="56">
        <f>SUM('[1]Re-Exports by COO 2014'!B14:C14)/1000</f>
        <v>1882.4572599999999</v>
      </c>
      <c r="G20" s="55">
        <f>SUM('[2]Re-Exports by COO 2013'!B14:C14)/1000</f>
        <v>7000.0392799999991</v>
      </c>
      <c r="H20" s="76">
        <f t="shared" si="0"/>
        <v>3722.2495760000002</v>
      </c>
      <c r="I20" s="55">
        <f t="shared" si="0"/>
        <v>10504.895239999998</v>
      </c>
    </row>
    <row r="21" spans="1:9" ht="15" thickBot="1" x14ac:dyDescent="0.35">
      <c r="A21" s="47" t="s">
        <v>13</v>
      </c>
      <c r="B21" s="77">
        <f>SUM(B9:B20)</f>
        <v>264042.17595999996</v>
      </c>
      <c r="C21" s="78">
        <f t="shared" ref="C21:H21" si="1">SUM(C9:C20)</f>
        <v>275342.43974</v>
      </c>
      <c r="D21" s="77">
        <f t="shared" si="1"/>
        <v>92445.027050000004</v>
      </c>
      <c r="E21" s="78">
        <f t="shared" si="1"/>
        <v>111247.94631999999</v>
      </c>
      <c r="F21" s="77">
        <f t="shared" si="1"/>
        <v>13888.871589999999</v>
      </c>
      <c r="G21" s="78">
        <f t="shared" si="1"/>
        <v>34354.908950000005</v>
      </c>
      <c r="H21" s="77">
        <f t="shared" si="1"/>
        <v>106333.89864000001</v>
      </c>
      <c r="I21" s="78">
        <f>SUM(I9:I20)</f>
        <v>145602.85527</v>
      </c>
    </row>
    <row r="22" spans="1:9" ht="15" thickTop="1" x14ac:dyDescent="0.3">
      <c r="A22" s="1" t="s">
        <v>85</v>
      </c>
      <c r="B22" s="16"/>
      <c r="C22" s="16"/>
      <c r="D22" s="16"/>
      <c r="E22" s="16"/>
      <c r="F22" s="16"/>
      <c r="G22" s="16"/>
    </row>
    <row r="23" spans="1:9" x14ac:dyDescent="0.3">
      <c r="A23" s="1" t="s">
        <v>86</v>
      </c>
      <c r="B23" s="16"/>
      <c r="C23" s="16"/>
      <c r="D23" s="16"/>
      <c r="E23" s="16"/>
      <c r="F23" s="16"/>
      <c r="G23" s="16"/>
      <c r="H23" s="16"/>
      <c r="I23" s="16"/>
    </row>
    <row r="24" spans="1:9" x14ac:dyDescent="0.3">
      <c r="B24" s="16"/>
      <c r="C24" s="16"/>
      <c r="D24" s="16"/>
      <c r="E24" s="16"/>
      <c r="F24" s="16"/>
      <c r="G24" s="16"/>
      <c r="H24" s="16"/>
      <c r="I24" s="16"/>
    </row>
    <row r="25" spans="1:9" x14ac:dyDescent="0.3">
      <c r="B25" s="16"/>
      <c r="C25" s="16"/>
      <c r="D25" s="16"/>
      <c r="E25" s="16"/>
      <c r="F25" s="16"/>
      <c r="G25" s="16"/>
      <c r="H25" s="16"/>
      <c r="I25" s="16"/>
    </row>
    <row r="26" spans="1:9" x14ac:dyDescent="0.3">
      <c r="B26" s="64"/>
      <c r="C26" s="64"/>
      <c r="D26" s="64"/>
      <c r="E26" s="64"/>
      <c r="F26" s="64"/>
      <c r="G26" s="64"/>
      <c r="H26" s="64"/>
      <c r="I26" s="64"/>
    </row>
    <row r="27" spans="1:9" x14ac:dyDescent="0.3">
      <c r="B27" s="64"/>
      <c r="C27" s="64"/>
      <c r="D27" s="64"/>
      <c r="E27" s="64"/>
      <c r="F27" s="64"/>
      <c r="G27" s="64"/>
      <c r="H27" s="64"/>
      <c r="I27" s="64"/>
    </row>
  </sheetData>
  <mergeCells count="9">
    <mergeCell ref="A1:I1"/>
    <mergeCell ref="A2:I2"/>
    <mergeCell ref="A3:I3"/>
    <mergeCell ref="A5:A6"/>
    <mergeCell ref="B5:C6"/>
    <mergeCell ref="D5:I5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MAR TABLE 1</vt:lpstr>
      <vt:lpstr>MAR TABLE 2</vt:lpstr>
      <vt:lpstr>MAR TABLE 3</vt:lpstr>
      <vt:lpstr>MAR TABLE 4</vt:lpstr>
      <vt:lpstr>MAR TABLE 5 MAJOR</vt:lpstr>
      <vt:lpstr>MAR TABLE 6 OTHER</vt:lpstr>
      <vt:lpstr>MAR TABLE 7 Direction of Trade </vt:lpstr>
      <vt:lpstr>JAN TABLE  8</vt:lpstr>
      <vt:lpstr>JAN TABLE  9</vt:lpstr>
      <vt:lpstr>JAN TABLE 10</vt:lpstr>
      <vt:lpstr>JAN TABLE 11</vt:lpstr>
      <vt:lpstr>MAR TABLE  8</vt:lpstr>
      <vt:lpstr>MAR TABLE  9</vt:lpstr>
      <vt:lpstr>MAR TABLE 10</vt:lpstr>
      <vt:lpstr>MAR TABLE 11</vt:lpstr>
      <vt:lpstr>MAR TABLE 12</vt:lpstr>
      <vt:lpstr>MAR TABLE 13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jchavarria</dc:creator>
  <cp:lastModifiedBy>Angel Perez</cp:lastModifiedBy>
  <cp:lastPrinted>2019-03-21T14:57:06Z</cp:lastPrinted>
  <dcterms:created xsi:type="dcterms:W3CDTF">2012-05-11T17:18:31Z</dcterms:created>
  <dcterms:modified xsi:type="dcterms:W3CDTF">2024-04-22T21:22:26Z</dcterms:modified>
</cp:coreProperties>
</file>