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sktop\Files for Website\TRADE\Trade Tables Series\2021\"/>
    </mc:Choice>
  </mc:AlternateContent>
  <xr:revisionPtr revIDLastSave="0" documentId="13_ncr:1_{33983B27-9204-4A9E-8C4B-BC15BE043063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OCT TABLE 1" sheetId="1" r:id="rId1"/>
    <sheet name="OCT TABLE 2" sheetId="2" r:id="rId2"/>
    <sheet name="OCT TABLE 3" sheetId="3" r:id="rId3"/>
    <sheet name="OCT TABLE 4" sheetId="4" r:id="rId4"/>
    <sheet name="OCT TABLE 5 MAJOR" sheetId="24" r:id="rId5"/>
    <sheet name="OCT TABLE 6 OTHER" sheetId="25" r:id="rId6"/>
    <sheet name="OCT TABLE 7 Direction of Trade " sheetId="9" r:id="rId7"/>
    <sheet name="JAN TABLE  8" sheetId="13" state="hidden" r:id="rId8"/>
    <sheet name="JAN TABLE  9" sheetId="12" state="hidden" r:id="rId9"/>
    <sheet name="JAN TABLE 10" sheetId="11" state="hidden" r:id="rId10"/>
    <sheet name="JAN TABLE 11" sheetId="10" state="hidden" r:id="rId11"/>
    <sheet name="OCT TABLE  8" sheetId="15" r:id="rId12"/>
    <sheet name="OCT TABLE  9" sheetId="16" r:id="rId13"/>
    <sheet name="OCT TABLE 10" sheetId="17" r:id="rId14"/>
    <sheet name="OCT TABLE 11" sheetId="18" r:id="rId15"/>
    <sheet name="OCT TABLE 12" sheetId="26" r:id="rId16"/>
    <sheet name="OCT TABLE 13 " sheetId="23" r:id="rId17"/>
  </sheets>
  <externalReferences>
    <externalReference r:id="rId18"/>
    <externalReference r:id="rId1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0" l="1"/>
  <c r="H22" i="10"/>
  <c r="G22" i="10"/>
  <c r="F22" i="10"/>
  <c r="E22" i="10"/>
  <c r="D22" i="10"/>
  <c r="C22" i="10"/>
  <c r="B22" i="10"/>
  <c r="G21" i="10"/>
  <c r="F21" i="10"/>
  <c r="E21" i="10"/>
  <c r="D21" i="10"/>
  <c r="C21" i="10"/>
  <c r="B21" i="10"/>
  <c r="I20" i="10"/>
  <c r="H20" i="10"/>
  <c r="G20" i="10"/>
  <c r="F20" i="10"/>
  <c r="E20" i="10"/>
  <c r="D20" i="10"/>
  <c r="C20" i="10"/>
  <c r="B20" i="10"/>
  <c r="I19" i="10"/>
  <c r="H19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I17" i="10"/>
  <c r="H17" i="10"/>
  <c r="G17" i="10"/>
  <c r="F17" i="10"/>
  <c r="E17" i="10"/>
  <c r="D17" i="10"/>
  <c r="C17" i="10"/>
  <c r="B17" i="10"/>
  <c r="I16" i="10"/>
  <c r="H16" i="10"/>
  <c r="G16" i="10"/>
  <c r="F16" i="10"/>
  <c r="E16" i="10"/>
  <c r="D16" i="10"/>
  <c r="C16" i="10"/>
  <c r="B16" i="10"/>
  <c r="I15" i="10"/>
  <c r="H15" i="10"/>
  <c r="G15" i="10"/>
  <c r="F15" i="10"/>
  <c r="E15" i="10"/>
  <c r="D15" i="10"/>
  <c r="C15" i="10"/>
  <c r="B15" i="10"/>
  <c r="I14" i="10"/>
  <c r="H14" i="10"/>
  <c r="G14" i="10"/>
  <c r="F14" i="10"/>
  <c r="E14" i="10"/>
  <c r="D14" i="10"/>
  <c r="C14" i="10"/>
  <c r="B14" i="10"/>
  <c r="I13" i="10"/>
  <c r="H13" i="10"/>
  <c r="G13" i="10"/>
  <c r="F13" i="10"/>
  <c r="E13" i="10"/>
  <c r="D13" i="10"/>
  <c r="C13" i="10"/>
  <c r="B13" i="10"/>
  <c r="I12" i="10"/>
  <c r="H12" i="10"/>
  <c r="G12" i="10"/>
  <c r="F12" i="10"/>
  <c r="E12" i="10"/>
  <c r="D12" i="10"/>
  <c r="C12" i="10"/>
  <c r="B12" i="10"/>
  <c r="I11" i="10"/>
  <c r="H11" i="10"/>
  <c r="G11" i="10"/>
  <c r="F11" i="10"/>
  <c r="E11" i="10"/>
  <c r="D11" i="10"/>
  <c r="C11" i="10"/>
  <c r="B11" i="10"/>
  <c r="I10" i="10"/>
  <c r="H10" i="10"/>
  <c r="G10" i="10"/>
  <c r="F10" i="10"/>
  <c r="E10" i="10"/>
  <c r="D10" i="10"/>
  <c r="C10" i="10"/>
  <c r="B10" i="10"/>
  <c r="I9" i="10"/>
  <c r="H9" i="10"/>
  <c r="G9" i="10"/>
  <c r="F9" i="10"/>
  <c r="E9" i="10"/>
  <c r="D9" i="10"/>
  <c r="C9" i="10"/>
  <c r="B9" i="10"/>
  <c r="K22" i="11"/>
  <c r="J22" i="11"/>
  <c r="I22" i="11"/>
  <c r="H22" i="11"/>
  <c r="G22" i="11"/>
  <c r="F22" i="11"/>
  <c r="E22" i="11"/>
  <c r="D22" i="11"/>
  <c r="C22" i="11"/>
  <c r="B22" i="11"/>
  <c r="K21" i="11"/>
  <c r="J21" i="11"/>
  <c r="I21" i="11"/>
  <c r="H21" i="11"/>
  <c r="G21" i="11"/>
  <c r="F21" i="11"/>
  <c r="E21" i="11"/>
  <c r="D21" i="11"/>
  <c r="C21" i="11"/>
  <c r="B21" i="11"/>
  <c r="K20" i="11"/>
  <c r="J20" i="11"/>
  <c r="I20" i="11"/>
  <c r="H20" i="11"/>
  <c r="G20" i="11"/>
  <c r="F20" i="11"/>
  <c r="E20" i="11"/>
  <c r="D20" i="11"/>
  <c r="C20" i="11"/>
  <c r="B20" i="11"/>
  <c r="I19" i="11"/>
  <c r="H19" i="11"/>
  <c r="G19" i="11"/>
  <c r="F19" i="11"/>
  <c r="E19" i="11"/>
  <c r="D19" i="11"/>
  <c r="C19" i="11"/>
  <c r="B19" i="11"/>
  <c r="K18" i="11"/>
  <c r="J18" i="11"/>
  <c r="I18" i="11"/>
  <c r="H18" i="11"/>
  <c r="G18" i="11"/>
  <c r="F18" i="11"/>
  <c r="E18" i="11"/>
  <c r="D18" i="11"/>
  <c r="C18" i="11"/>
  <c r="B18" i="11"/>
  <c r="K17" i="11"/>
  <c r="J17" i="11"/>
  <c r="I17" i="11"/>
  <c r="H17" i="11"/>
  <c r="G17" i="11"/>
  <c r="F17" i="11"/>
  <c r="E17" i="11"/>
  <c r="D17" i="11"/>
  <c r="C17" i="11"/>
  <c r="B17" i="11"/>
  <c r="K16" i="11"/>
  <c r="J16" i="11"/>
  <c r="I16" i="11"/>
  <c r="H16" i="11"/>
  <c r="G16" i="11"/>
  <c r="F16" i="11"/>
  <c r="E16" i="11"/>
  <c r="D16" i="11"/>
  <c r="C16" i="11"/>
  <c r="B16" i="11"/>
  <c r="K15" i="11"/>
  <c r="J15" i="11"/>
  <c r="I15" i="11"/>
  <c r="H15" i="11"/>
  <c r="G15" i="11"/>
  <c r="F15" i="11"/>
  <c r="E15" i="11"/>
  <c r="D15" i="11"/>
  <c r="C15" i="11"/>
  <c r="B15" i="11"/>
  <c r="K14" i="11"/>
  <c r="J14" i="11"/>
  <c r="I14" i="11"/>
  <c r="H14" i="11"/>
  <c r="G14" i="11"/>
  <c r="F14" i="11"/>
  <c r="E14" i="11"/>
  <c r="D14" i="11"/>
  <c r="C14" i="11"/>
  <c r="B14" i="11"/>
  <c r="K13" i="11"/>
  <c r="J13" i="11"/>
  <c r="I13" i="11"/>
  <c r="H13" i="11"/>
  <c r="G13" i="11"/>
  <c r="F13" i="11"/>
  <c r="E13" i="11"/>
  <c r="D13" i="11"/>
  <c r="C13" i="11"/>
  <c r="B13" i="11"/>
  <c r="K12" i="11"/>
  <c r="J12" i="11"/>
  <c r="I12" i="11"/>
  <c r="H12" i="11"/>
  <c r="G12" i="11"/>
  <c r="F12" i="11"/>
  <c r="E12" i="11"/>
  <c r="D12" i="11"/>
  <c r="C12" i="11"/>
  <c r="B12" i="11"/>
  <c r="K11" i="11"/>
  <c r="J11" i="11"/>
  <c r="I11" i="11"/>
  <c r="H11" i="11"/>
  <c r="G11" i="11"/>
  <c r="F11" i="11"/>
  <c r="E11" i="11"/>
  <c r="D11" i="11"/>
  <c r="C11" i="11"/>
  <c r="B11" i="11"/>
  <c r="K10" i="11"/>
  <c r="J10" i="11"/>
  <c r="I10" i="11"/>
  <c r="H10" i="11"/>
  <c r="G10" i="11"/>
  <c r="F10" i="11"/>
  <c r="E10" i="11"/>
  <c r="D10" i="11"/>
  <c r="C10" i="11"/>
  <c r="B10" i="11"/>
  <c r="K9" i="11"/>
  <c r="J9" i="11"/>
  <c r="I9" i="11"/>
  <c r="H9" i="11"/>
  <c r="G9" i="11"/>
  <c r="F9" i="11"/>
  <c r="E9" i="11"/>
  <c r="D9" i="11"/>
  <c r="C9" i="11"/>
  <c r="B9" i="11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I19" i="12"/>
  <c r="H19" i="12"/>
  <c r="G19" i="12"/>
  <c r="F19" i="12"/>
  <c r="E19" i="12"/>
  <c r="D19" i="12"/>
  <c r="C19" i="12"/>
  <c r="B19" i="12"/>
  <c r="I18" i="12"/>
  <c r="H18" i="12"/>
  <c r="G18" i="12"/>
  <c r="F18" i="12"/>
  <c r="E18" i="12"/>
  <c r="D18" i="12"/>
  <c r="C18" i="12"/>
  <c r="B18" i="12"/>
  <c r="I17" i="12"/>
  <c r="H17" i="12"/>
  <c r="G17" i="12"/>
  <c r="F17" i="12"/>
  <c r="E17" i="12"/>
  <c r="D17" i="12"/>
  <c r="C17" i="12"/>
  <c r="B17" i="12"/>
  <c r="I16" i="12"/>
  <c r="H16" i="12"/>
  <c r="G16" i="12"/>
  <c r="F16" i="12"/>
  <c r="E16" i="12"/>
  <c r="D16" i="12"/>
  <c r="C16" i="12"/>
  <c r="B16" i="12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3" i="12"/>
  <c r="H13" i="12"/>
  <c r="G13" i="12"/>
  <c r="F13" i="12"/>
  <c r="E13" i="12"/>
  <c r="D13" i="12"/>
  <c r="C13" i="12"/>
  <c r="B13" i="12"/>
  <c r="I12" i="12"/>
  <c r="H12" i="12"/>
  <c r="G12" i="12"/>
  <c r="F12" i="12"/>
  <c r="E12" i="12"/>
  <c r="D12" i="12"/>
  <c r="C12" i="12"/>
  <c r="B12" i="12"/>
  <c r="I11" i="12"/>
  <c r="H11" i="12"/>
  <c r="G11" i="12"/>
  <c r="F11" i="12"/>
  <c r="E11" i="12"/>
  <c r="D11" i="12"/>
  <c r="C11" i="12"/>
  <c r="B11" i="12"/>
  <c r="I10" i="12"/>
  <c r="H10" i="12"/>
  <c r="G10" i="12"/>
  <c r="F10" i="12"/>
  <c r="E10" i="12"/>
  <c r="D10" i="12"/>
  <c r="C10" i="12"/>
  <c r="B10" i="12"/>
  <c r="I9" i="12"/>
  <c r="H9" i="12"/>
  <c r="G9" i="12"/>
  <c r="F9" i="12"/>
  <c r="E9" i="12"/>
  <c r="D9" i="12"/>
  <c r="C9" i="12"/>
  <c r="B9" i="12"/>
  <c r="K22" i="13"/>
  <c r="J22" i="13"/>
  <c r="I22" i="13"/>
  <c r="H22" i="13"/>
  <c r="G22" i="13"/>
  <c r="F22" i="13"/>
  <c r="E22" i="13"/>
  <c r="D22" i="13"/>
  <c r="C22" i="13"/>
  <c r="B22" i="13"/>
  <c r="K21" i="13"/>
  <c r="J21" i="13"/>
  <c r="I21" i="13"/>
  <c r="H21" i="13"/>
  <c r="G21" i="13"/>
  <c r="F21" i="13"/>
  <c r="E21" i="13"/>
  <c r="D21" i="13"/>
  <c r="C21" i="13"/>
  <c r="B21" i="13"/>
  <c r="K20" i="13"/>
  <c r="J20" i="13"/>
  <c r="I20" i="13"/>
  <c r="H20" i="13"/>
  <c r="G20" i="13"/>
  <c r="F20" i="13"/>
  <c r="E20" i="13"/>
  <c r="D20" i="13"/>
  <c r="C20" i="13"/>
  <c r="B20" i="13"/>
  <c r="I19" i="13"/>
  <c r="H19" i="13"/>
  <c r="G19" i="13"/>
  <c r="F19" i="13"/>
  <c r="E19" i="13"/>
  <c r="D19" i="13"/>
  <c r="C19" i="13"/>
  <c r="B19" i="13"/>
  <c r="K18" i="13"/>
  <c r="J18" i="13"/>
  <c r="I18" i="13"/>
  <c r="H18" i="13"/>
  <c r="G18" i="13"/>
  <c r="F18" i="13"/>
  <c r="E18" i="13"/>
  <c r="D18" i="13"/>
  <c r="C18" i="13"/>
  <c r="B18" i="13"/>
  <c r="K17" i="13"/>
  <c r="J17" i="13"/>
  <c r="I17" i="13"/>
  <c r="H17" i="13"/>
  <c r="G17" i="13"/>
  <c r="F17" i="13"/>
  <c r="E17" i="13"/>
  <c r="D17" i="13"/>
  <c r="C17" i="13"/>
  <c r="B17" i="13"/>
  <c r="K16" i="13"/>
  <c r="J16" i="13"/>
  <c r="I16" i="13"/>
  <c r="H16" i="13"/>
  <c r="G16" i="13"/>
  <c r="F16" i="13"/>
  <c r="E16" i="13"/>
  <c r="D16" i="13"/>
  <c r="C16" i="13"/>
  <c r="B16" i="13"/>
  <c r="K15" i="13"/>
  <c r="J15" i="13"/>
  <c r="I15" i="13"/>
  <c r="H15" i="13"/>
  <c r="G15" i="13"/>
  <c r="F15" i="13"/>
  <c r="E15" i="13"/>
  <c r="D15" i="13"/>
  <c r="C15" i="13"/>
  <c r="B15" i="13"/>
  <c r="K14" i="13"/>
  <c r="J14" i="13"/>
  <c r="I14" i="13"/>
  <c r="H14" i="13"/>
  <c r="G14" i="13"/>
  <c r="F14" i="13"/>
  <c r="E14" i="13"/>
  <c r="D14" i="13"/>
  <c r="C14" i="13"/>
  <c r="B14" i="13"/>
  <c r="K13" i="13"/>
  <c r="J13" i="13"/>
  <c r="I13" i="13"/>
  <c r="H13" i="13"/>
  <c r="G13" i="13"/>
  <c r="F13" i="13"/>
  <c r="E13" i="13"/>
  <c r="D13" i="13"/>
  <c r="C13" i="13"/>
  <c r="B13" i="13"/>
  <c r="K12" i="13"/>
  <c r="J12" i="13"/>
  <c r="I12" i="13"/>
  <c r="H12" i="13"/>
  <c r="G12" i="13"/>
  <c r="F12" i="13"/>
  <c r="E12" i="13"/>
  <c r="D12" i="13"/>
  <c r="C12" i="13"/>
  <c r="B12" i="13"/>
  <c r="K11" i="13"/>
  <c r="J11" i="13"/>
  <c r="I11" i="13"/>
  <c r="H11" i="13"/>
  <c r="G11" i="13"/>
  <c r="F11" i="13"/>
  <c r="E11" i="13"/>
  <c r="D11" i="13"/>
  <c r="C11" i="13"/>
  <c r="B11" i="13"/>
  <c r="K10" i="13"/>
  <c r="J10" i="13"/>
  <c r="I10" i="13"/>
  <c r="H10" i="13"/>
  <c r="G10" i="13"/>
  <c r="F10" i="13"/>
  <c r="E10" i="13"/>
  <c r="D10" i="13"/>
  <c r="C10" i="13"/>
  <c r="B10" i="13"/>
  <c r="K9" i="13"/>
  <c r="J9" i="13"/>
  <c r="I9" i="13"/>
  <c r="H9" i="13"/>
  <c r="G9" i="13"/>
  <c r="F9" i="13"/>
  <c r="E9" i="13"/>
  <c r="D9" i="13"/>
  <c r="C9" i="13"/>
  <c r="B9" i="13"/>
</calcChain>
</file>

<file path=xl/sharedStrings.xml><?xml version="1.0" encoding="utf-8"?>
<sst xmlns="http://schemas.openxmlformats.org/spreadsheetml/2006/main" count="613" uniqueCount="201">
  <si>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</si>
  <si>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</si>
  <si>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</si>
  <si>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</si>
  <si>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</si>
  <si>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</si>
  <si>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</si>
  <si>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</si>
  <si>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</si>
  <si>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</si>
  <si>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Export Processing Zones</t>
  </si>
  <si>
    <t>Commercial Free Zone</t>
  </si>
  <si>
    <t>Personal Goods</t>
  </si>
  <si>
    <t>Total</t>
  </si>
  <si>
    <t>S.I.T.C Section</t>
  </si>
  <si>
    <t>IMPORTS</t>
  </si>
  <si>
    <t>DOMESTIC</t>
  </si>
  <si>
    <t>RE-EXPORTS</t>
  </si>
  <si>
    <t>TOTAL</t>
  </si>
  <si>
    <t>United States of America</t>
  </si>
  <si>
    <t>Mexico</t>
  </si>
  <si>
    <t>United Kingdom</t>
  </si>
  <si>
    <t>Other European Union</t>
  </si>
  <si>
    <t>Other Central America</t>
  </si>
  <si>
    <t>Panama</t>
  </si>
  <si>
    <t>Costa Rica</t>
  </si>
  <si>
    <t>Canada</t>
  </si>
  <si>
    <t>China</t>
  </si>
  <si>
    <t>Other</t>
  </si>
  <si>
    <t>COUNTRY</t>
  </si>
  <si>
    <t>BARBADOS</t>
  </si>
  <si>
    <t>DOMINICA</t>
  </si>
  <si>
    <t>GRENADA</t>
  </si>
  <si>
    <t>GUYANA</t>
  </si>
  <si>
    <t>JAMAICA</t>
  </si>
  <si>
    <t>ST-KITTS &amp; NEVIS</t>
  </si>
  <si>
    <t>ST-LUCIA</t>
  </si>
  <si>
    <t>SURINAM</t>
  </si>
  <si>
    <t>TRINIDAD &amp; TOBAGO</t>
  </si>
  <si>
    <t>Consumer Goods</t>
  </si>
  <si>
    <t>11.  Food and beverages</t>
  </si>
  <si>
    <t>12.  Transport equipment</t>
  </si>
  <si>
    <t>13.  Durable goods</t>
  </si>
  <si>
    <t>14.  Semi-durable goods</t>
  </si>
  <si>
    <t>15.  Non-durable goods</t>
  </si>
  <si>
    <t>Intermediate Goods</t>
  </si>
  <si>
    <t>21.  Food and beverages</t>
  </si>
  <si>
    <t>22.  Fuels and lubricants</t>
  </si>
  <si>
    <t>23.  Parts and accessories</t>
  </si>
  <si>
    <t>24.  Industrial supplies nes</t>
  </si>
  <si>
    <t>Capital Goods</t>
  </si>
  <si>
    <t>31.  Transport equipment</t>
  </si>
  <si>
    <t>32.  Other capital goods</t>
  </si>
  <si>
    <t>Other Goods</t>
  </si>
  <si>
    <t>41.  Passenger motor cars</t>
  </si>
  <si>
    <t>42.  Motor spirit</t>
  </si>
  <si>
    <t>44.  Goods to CFZ</t>
  </si>
  <si>
    <t>45.  Household goods</t>
  </si>
  <si>
    <t>46.  Goods nes</t>
  </si>
  <si>
    <t>Total Imports</t>
  </si>
  <si>
    <t>Visible Trade Gap</t>
  </si>
  <si>
    <t>EXPORTS (f.o.b)</t>
  </si>
  <si>
    <t>IMPORTS (c.i.f)</t>
  </si>
  <si>
    <t xml:space="preserve"> BALANCE OF TRADE</t>
  </si>
  <si>
    <t>N.A.</t>
  </si>
  <si>
    <t>(BZ $)</t>
  </si>
  <si>
    <t>Annual</t>
  </si>
  <si>
    <t>11:  Food and beverages</t>
  </si>
  <si>
    <t>12:  Transport equipment</t>
  </si>
  <si>
    <t>13:  Durable goods</t>
  </si>
  <si>
    <t>14:  Semi-durable goods</t>
  </si>
  <si>
    <t>15:  Non-durable goods</t>
  </si>
  <si>
    <t>21:  Food and beverages</t>
  </si>
  <si>
    <t>22:  Fuels and lubricants</t>
  </si>
  <si>
    <t>23:  Parts and accessories</t>
  </si>
  <si>
    <t>24:  Industrial supplies nes</t>
  </si>
  <si>
    <t>31:  Transport equipment</t>
  </si>
  <si>
    <t>32:  Other capital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</si>
  <si>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</si>
  <si>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</si>
  <si>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</si>
  <si>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</si>
  <si>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</si>
  <si>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</si>
  <si>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Exports</t>
  </si>
  <si>
    <t>Source: Statistical Institute of Belize</t>
  </si>
  <si>
    <t>Note: Totals may not add up due to rounding</t>
  </si>
  <si>
    <t>Balance of Trade excluding CFZ</t>
  </si>
  <si>
    <t>QUARTER 3</t>
  </si>
  <si>
    <t>QUARTER 1</t>
  </si>
  <si>
    <t>QUARTER 2</t>
  </si>
  <si>
    <t>COMMODITY</t>
  </si>
  <si>
    <t>%</t>
  </si>
  <si>
    <t>MARINE PRODUCTS</t>
  </si>
  <si>
    <t>LBS</t>
  </si>
  <si>
    <t>VALUE</t>
  </si>
  <si>
    <t>SUGAR</t>
  </si>
  <si>
    <t>L/TON</t>
  </si>
  <si>
    <t>MOLASSES</t>
  </si>
  <si>
    <t>ORANGE CONCENTRATE</t>
  </si>
  <si>
    <t>GRAPEFRUIT CONCENTRATE</t>
  </si>
  <si>
    <t>BANANAS</t>
  </si>
  <si>
    <t>M/TON</t>
  </si>
  <si>
    <t xml:space="preserve">VALUE </t>
  </si>
  <si>
    <t xml:space="preserve">SAWN WOOD </t>
  </si>
  <si>
    <t>PAPAYAS</t>
  </si>
  <si>
    <t xml:space="preserve">VALUE  </t>
  </si>
  <si>
    <t>CRUDE OIL</t>
  </si>
  <si>
    <t>OTHER EXPORT</t>
  </si>
  <si>
    <t>TOTAL  VALUE</t>
  </si>
  <si>
    <t>PEPPER SAUCE</t>
  </si>
  <si>
    <t>ORANGE OIL</t>
  </si>
  <si>
    <t>GRAPEFRUIT OIL</t>
  </si>
  <si>
    <t>R.K. BEANS</t>
  </si>
  <si>
    <t>BLACK EYE PEAS</t>
  </si>
  <si>
    <t xml:space="preserve">OTHER VALUE  </t>
  </si>
  <si>
    <t xml:space="preserve">TOTAL VALUE  </t>
  </si>
  <si>
    <t>GUATEMALA</t>
  </si>
  <si>
    <t>INDIA</t>
  </si>
  <si>
    <t>HONDURAS</t>
  </si>
  <si>
    <t>JAPAN</t>
  </si>
  <si>
    <t>NETHERLANDS (HOLLAND)</t>
  </si>
  <si>
    <t>EL SALVADOR</t>
  </si>
  <si>
    <t>GERMANY,FEDL.REP.OF</t>
  </si>
  <si>
    <t>MALAYSIA</t>
  </si>
  <si>
    <t>NEW TAIWAN</t>
  </si>
  <si>
    <t>Table 1</t>
  </si>
  <si>
    <t>Value of Belize Imports and Exports by Section of the S.I.T.C</t>
  </si>
  <si>
    <t>Table 3</t>
  </si>
  <si>
    <t>Value of Belize Imports and Exports by Major Trading Partners</t>
  </si>
  <si>
    <t>Table 5</t>
  </si>
  <si>
    <t>Table 7</t>
  </si>
  <si>
    <t>Value of  Belize Imports and Exports to Caricom Countries</t>
  </si>
  <si>
    <t>Table 9</t>
  </si>
  <si>
    <t>Value of Belize Imports by Economic End-Use</t>
  </si>
  <si>
    <t>Table 10</t>
  </si>
  <si>
    <t>Value of Belize Imports by Economic End Use for  the Previous Five Quarters</t>
  </si>
  <si>
    <t>Table 11</t>
  </si>
  <si>
    <t>Table 12</t>
  </si>
  <si>
    <t>Direction of Trade for Selected Countries</t>
  </si>
  <si>
    <t xml:space="preserve"> Belize's Major Domestic Exports by Value and Percentage Share of the Total Gross Domestic Exports</t>
  </si>
  <si>
    <t>PULP CELLS</t>
  </si>
  <si>
    <t>ANIMAL FEED</t>
  </si>
  <si>
    <t>Curaçao</t>
  </si>
  <si>
    <t>UNITED ARAB EMIRATES</t>
  </si>
  <si>
    <t>REPUBLIC OF AUSTRIA</t>
  </si>
  <si>
    <t>BRAZIL</t>
  </si>
  <si>
    <t>CHILE</t>
  </si>
  <si>
    <t>DENMARK</t>
  </si>
  <si>
    <t>SOUTH KOREA</t>
  </si>
  <si>
    <t>LITHUANIA</t>
  </si>
  <si>
    <t>RUSSIAN FEDERATION</t>
  </si>
  <si>
    <t>THAILAND</t>
  </si>
  <si>
    <t>VENEZUELA</t>
  </si>
  <si>
    <t>VIETNAM</t>
  </si>
  <si>
    <t>CARICOM</t>
  </si>
  <si>
    <t>CORN MEAL</t>
  </si>
  <si>
    <t>Value of Belize's Caricom Imports and Exports by Section of the S.I.T.C</t>
  </si>
  <si>
    <t xml:space="preserve">Value of Belize's Other Exports </t>
  </si>
  <si>
    <t>Table 8</t>
  </si>
  <si>
    <t>Jan-Dec</t>
  </si>
  <si>
    <t>Caricom</t>
  </si>
  <si>
    <t>Curacao</t>
  </si>
  <si>
    <t>Value of  Belize Imports  and Exports to Caricom Countries</t>
  </si>
  <si>
    <t>ANTIGUA &amp; BARBUDA</t>
  </si>
  <si>
    <t>HAITI</t>
  </si>
  <si>
    <t>ST. KITTS &amp; NEVIS</t>
  </si>
  <si>
    <t>ST. LUCIA</t>
  </si>
  <si>
    <t>SURINAME</t>
  </si>
  <si>
    <t>Totals may not add up due to rounding</t>
  </si>
  <si>
    <t>Jan-Feb</t>
  </si>
  <si>
    <t>For January-February of 2013 and 2014</t>
  </si>
  <si>
    <t xml:space="preserve"> For January-February of 2013 and 2014</t>
  </si>
  <si>
    <t>(BZ $ '000)</t>
  </si>
  <si>
    <t>MONTSERRAT</t>
  </si>
  <si>
    <t>ST VINCENT &amp; GREN.</t>
  </si>
  <si>
    <t>LBS '000</t>
  </si>
  <si>
    <t xml:space="preserve">LBS '000 </t>
  </si>
  <si>
    <t>GALS'000</t>
  </si>
  <si>
    <t>GALS '000</t>
  </si>
  <si>
    <t>BD FT '000</t>
  </si>
  <si>
    <t>GALLONS '000</t>
  </si>
  <si>
    <t>Table 13</t>
  </si>
  <si>
    <t>Table 6</t>
  </si>
  <si>
    <t>Table 4</t>
  </si>
  <si>
    <t>Table 2</t>
  </si>
  <si>
    <t>QUARTER 4</t>
  </si>
  <si>
    <t>* Balance of Trade excluding CFZ</t>
  </si>
  <si>
    <t>N.A</t>
  </si>
  <si>
    <t>BAHAMAS</t>
  </si>
  <si>
    <t>43.  Goods to EPZ/DPA</t>
  </si>
  <si>
    <t>PINEAPPLE CONCENTRATE</t>
  </si>
  <si>
    <t>ORANGE SQUASH</t>
  </si>
  <si>
    <t>GRAPEFRUIT SQUASH</t>
  </si>
  <si>
    <t>ORANGES</t>
  </si>
  <si>
    <t>Balance of Trade excluding CFZ, as export figures include only bulk exports and not other sales</t>
  </si>
  <si>
    <t>For October of 2020 and 2021</t>
  </si>
  <si>
    <t>Jan-Oct</t>
  </si>
  <si>
    <t>For January-October of 2020 and 2021</t>
  </si>
  <si>
    <t>OCTOBER</t>
  </si>
  <si>
    <t>JANUARY -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</si>
</sst>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#,###&quot;*&quot;"/>
    <numFmt numFmtId="172" formatCode="_(* #,##0.0_);_(* \(#,##0.0\);_(* &quot;-&quot;?_);_(@_)"/>
    <numFmt numFmtId="173" formatCode="_(* #,##0.00_);_(* \(#,##0.00\);_(* &quot;-&quot;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58">
    <xf numFmtId="0" fontId="0" fillId="0" borderId="0" xfId="0"/>
    <xf numFmtId="0" fontId="5" fillId="0" borderId="0" xfId="2" applyFont="1" applyFill="1" applyBorder="1"/>
    <xf numFmtId="0" fontId="4" fillId="2" borderId="12" xfId="2" applyFont="1" applyFill="1" applyBorder="1"/>
    <xf numFmtId="165" fontId="0" fillId="0" borderId="0" xfId="0" applyNumberFormat="1"/>
    <xf numFmtId="0" fontId="0" fillId="0" borderId="0" xfId="0"/>
    <xf numFmtId="0" fontId="4" fillId="0" borderId="14" xfId="2" applyFont="1" applyFill="1" applyBorder="1"/>
    <xf numFmtId="1" fontId="0" fillId="0" borderId="0" xfId="0" applyNumberFormat="1"/>
    <xf numFmtId="0" fontId="0" fillId="0" borderId="4" xfId="0" applyBorder="1"/>
    <xf numFmtId="0" fontId="7" fillId="4" borderId="12" xfId="0" applyFont="1" applyFill="1" applyBorder="1"/>
    <xf numFmtId="0" fontId="7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8" xfId="0" applyFont="1" applyBorder="1"/>
    <xf numFmtId="0" fontId="0" fillId="0" borderId="0" xfId="0" applyBorder="1"/>
    <xf numFmtId="0" fontId="7" fillId="0" borderId="0" xfId="0" applyFont="1" applyAlignment="1">
      <alignment horizontal="right"/>
    </xf>
    <xf numFmtId="0" fontId="10" fillId="5" borderId="16" xfId="2" applyFont="1" applyFill="1" applyBorder="1"/>
    <xf numFmtId="0" fontId="10" fillId="4" borderId="8" xfId="2" applyFont="1" applyFill="1" applyBorder="1"/>
    <xf numFmtId="0" fontId="10" fillId="4" borderId="10" xfId="2" applyFont="1" applyFill="1" applyBorder="1"/>
    <xf numFmtId="165" fontId="4" fillId="0" borderId="0" xfId="2" applyNumberFormat="1" applyFont="1" applyFill="1" applyBorder="1"/>
    <xf numFmtId="3" fontId="0" fillId="0" borderId="0" xfId="0" applyNumberFormat="1" applyFill="1" applyBorder="1"/>
    <xf numFmtId="0" fontId="0" fillId="0" borderId="0" xfId="0" applyFill="1"/>
    <xf numFmtId="164" fontId="0" fillId="0" borderId="0" xfId="1" applyFont="1" applyFill="1"/>
    <xf numFmtId="0" fontId="2" fillId="0" borderId="0" xfId="0" applyFont="1" applyFill="1"/>
    <xf numFmtId="3" fontId="0" fillId="0" borderId="0" xfId="0" applyNumberFormat="1"/>
    <xf numFmtId="165" fontId="0" fillId="0" borderId="0" xfId="0" applyNumberFormat="1" applyFill="1"/>
    <xf numFmtId="165" fontId="0" fillId="0" borderId="0" xfId="1" applyNumberFormat="1" applyFont="1"/>
    <xf numFmtId="0" fontId="4" fillId="0" borderId="6" xfId="2" applyFont="1" applyFill="1" applyBorder="1"/>
    <xf numFmtId="1" fontId="6" fillId="0" borderId="6" xfId="1" applyNumberFormat="1" applyFont="1" applyFill="1" applyBorder="1" applyAlignment="1">
      <alignment horizontal="center" vertical="center"/>
    </xf>
    <xf numFmtId="0" fontId="11" fillId="0" borderId="16" xfId="0" applyFont="1" applyBorder="1"/>
    <xf numFmtId="0" fontId="11" fillId="0" borderId="0" xfId="0" applyFont="1" applyBorder="1"/>
    <xf numFmtId="0" fontId="11" fillId="0" borderId="4" xfId="0" applyFont="1" applyBorder="1"/>
    <xf numFmtId="0" fontId="7" fillId="0" borderId="4" xfId="0" applyFont="1" applyFill="1" applyBorder="1" applyAlignment="1">
      <alignment horizontal="right"/>
    </xf>
    <xf numFmtId="0" fontId="4" fillId="0" borderId="7" xfId="2" applyFont="1" applyFill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Fill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0" borderId="9" xfId="2" applyFont="1" applyFill="1" applyBorder="1"/>
    <xf numFmtId="3" fontId="0" fillId="0" borderId="0" xfId="1" applyNumberFormat="1" applyFont="1"/>
    <xf numFmtId="0" fontId="7" fillId="0" borderId="0" xfId="0" applyFont="1" applyBorder="1" applyAlignment="1">
      <alignment horizontal="right"/>
    </xf>
    <xf numFmtId="0" fontId="3" fillId="3" borderId="7" xfId="2" applyFill="1" applyBorder="1"/>
    <xf numFmtId="0" fontId="3" fillId="3" borderId="9" xfId="2" applyFill="1" applyBorder="1"/>
    <xf numFmtId="0" fontId="12" fillId="0" borderId="8" xfId="2" applyFont="1" applyFill="1" applyBorder="1" applyAlignment="1">
      <alignment horizontal="center"/>
    </xf>
    <xf numFmtId="0" fontId="12" fillId="0" borderId="9" xfId="2" applyFont="1" applyFill="1" applyBorder="1" applyAlignment="1">
      <alignment horizontal="center"/>
    </xf>
    <xf numFmtId="0" fontId="13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Fill="1" applyBorder="1"/>
    <xf numFmtId="0" fontId="0" fillId="0" borderId="6" xfId="0" applyBorder="1"/>
    <xf numFmtId="0" fontId="0" fillId="0" borderId="13" xfId="0" applyBorder="1"/>
    <xf numFmtId="0" fontId="10" fillId="5" borderId="8" xfId="2" applyFont="1" applyFill="1" applyBorder="1"/>
    <xf numFmtId="0" fontId="10" fillId="5" borderId="6" xfId="2" applyFont="1" applyFill="1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Fill="1" applyBorder="1"/>
    <xf numFmtId="167" fontId="0" fillId="0" borderId="9" xfId="0" applyNumberFormat="1" applyBorder="1"/>
    <xf numFmtId="167" fontId="0" fillId="0" borderId="0" xfId="0" applyNumberFormat="1" applyBorder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0" applyNumberFormat="1"/>
    <xf numFmtId="167" fontId="0" fillId="4" borderId="9" xfId="0" applyNumberFormat="1" applyFill="1" applyBorder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9" xfId="0" applyNumberFormat="1" applyFill="1" applyBorder="1"/>
    <xf numFmtId="167" fontId="0" fillId="0" borderId="8" xfId="0" applyNumberFormat="1" applyFill="1" applyBorder="1"/>
    <xf numFmtId="0" fontId="11" fillId="0" borderId="21" xfId="0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67" fontId="0" fillId="4" borderId="16" xfId="1" applyNumberFormat="1" applyFont="1" applyFill="1" applyBorder="1"/>
    <xf numFmtId="167" fontId="10" fillId="4" borderId="17" xfId="1" applyNumberFormat="1" applyFont="1" applyFill="1" applyBorder="1"/>
    <xf numFmtId="164" fontId="0" fillId="0" borderId="0" xfId="0" applyNumberFormat="1"/>
    <xf numFmtId="170" fontId="0" fillId="0" borderId="0" xfId="0" applyNumberFormat="1"/>
    <xf numFmtId="0" fontId="6" fillId="4" borderId="6" xfId="0" applyFont="1" applyFill="1" applyBorder="1" applyAlignment="1">
      <alignment horizontal="center" vertical="center"/>
    </xf>
    <xf numFmtId="167" fontId="0" fillId="4" borderId="0" xfId="1" applyNumberFormat="1" applyFont="1" applyFill="1" applyBorder="1"/>
    <xf numFmtId="0" fontId="10" fillId="5" borderId="14" xfId="2" applyFont="1" applyFill="1" applyBorder="1"/>
    <xf numFmtId="0" fontId="10" fillId="4" borderId="17" xfId="2" applyFont="1" applyFill="1" applyBorder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10" fillId="0" borderId="8" xfId="2" applyFont="1" applyFill="1" applyBorder="1"/>
    <xf numFmtId="165" fontId="0" fillId="0" borderId="8" xfId="0" applyNumberFormat="1" applyBorder="1"/>
    <xf numFmtId="165" fontId="0" fillId="0" borderId="9" xfId="0" applyNumberFormat="1" applyBorder="1"/>
    <xf numFmtId="0" fontId="7" fillId="0" borderId="0" xfId="0" applyFont="1" applyBorder="1" applyAlignment="1"/>
    <xf numFmtId="0" fontId="10" fillId="0" borderId="8" xfId="2" applyFont="1" applyBorder="1"/>
    <xf numFmtId="167" fontId="8" fillId="0" borderId="8" xfId="2" applyNumberFormat="1" applyFont="1" applyFill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Fill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1" fillId="0" borderId="8" xfId="0" applyFont="1" applyBorder="1"/>
    <xf numFmtId="0" fontId="7" fillId="4" borderId="2" xfId="0" applyFont="1" applyFill="1" applyBorder="1"/>
    <xf numFmtId="0" fontId="10" fillId="5" borderId="10" xfId="2" applyFont="1" applyFill="1" applyBorder="1"/>
    <xf numFmtId="0" fontId="10" fillId="4" borderId="16" xfId="2" applyFont="1" applyFill="1" applyBorder="1"/>
    <xf numFmtId="0" fontId="10" fillId="5" borderId="17" xfId="2" applyFont="1" applyFill="1" applyBorder="1"/>
    <xf numFmtId="0" fontId="10" fillId="4" borderId="6" xfId="2" applyFont="1" applyFill="1" applyBorder="1"/>
    <xf numFmtId="167" fontId="9" fillId="4" borderId="7" xfId="1" applyNumberFormat="1" applyFont="1" applyFill="1" applyBorder="1"/>
    <xf numFmtId="167" fontId="9" fillId="4" borderId="11" xfId="1" applyNumberFormat="1" applyFont="1" applyFill="1" applyBorder="1"/>
    <xf numFmtId="0" fontId="10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7" fontId="7" fillId="0" borderId="16" xfId="0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9" xfId="1" applyNumberFormat="1" applyFont="1" applyBorder="1"/>
    <xf numFmtId="167" fontId="0" fillId="0" borderId="0" xfId="1" applyNumberFormat="1" applyFont="1" applyBorder="1"/>
    <xf numFmtId="167" fontId="0" fillId="0" borderId="11" xfId="1" applyNumberFormat="1" applyFont="1" applyBorder="1"/>
    <xf numFmtId="167" fontId="0" fillId="0" borderId="10" xfId="1" applyNumberFormat="1" applyFont="1" applyBorder="1"/>
    <xf numFmtId="167" fontId="7" fillId="7" borderId="1" xfId="1" applyNumberFormat="1" applyFont="1" applyFill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0" fontId="0" fillId="0" borderId="9" xfId="0" applyBorder="1"/>
    <xf numFmtId="165" fontId="0" fillId="0" borderId="9" xfId="1" applyNumberFormat="1" applyFont="1" applyBorder="1"/>
    <xf numFmtId="165" fontId="7" fillId="0" borderId="9" xfId="1" applyNumberFormat="1" applyFont="1" applyFill="1" applyBorder="1"/>
    <xf numFmtId="167" fontId="7" fillId="4" borderId="12" xfId="1" applyNumberFormat="1" applyFont="1" applyFill="1" applyBorder="1"/>
    <xf numFmtId="167" fontId="8" fillId="0" borderId="0" xfId="2" applyNumberFormat="1" applyFont="1" applyFill="1" applyBorder="1"/>
    <xf numFmtId="167" fontId="4" fillId="6" borderId="12" xfId="2" applyNumberFormat="1" applyFont="1" applyFill="1" applyBorder="1"/>
    <xf numFmtId="172" fontId="0" fillId="0" borderId="0" xfId="0" applyNumberFormat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7" fontId="14" fillId="0" borderId="0" xfId="1" applyNumberFormat="1" applyFont="1" applyAlignment="1"/>
    <xf numFmtId="164" fontId="14" fillId="0" borderId="0" xfId="1" applyFont="1" applyAlignment="1"/>
    <xf numFmtId="164" fontId="14" fillId="0" borderId="0" xfId="1" applyFont="1"/>
    <xf numFmtId="17" fontId="14" fillId="0" borderId="0" xfId="1" applyNumberFormat="1" applyFont="1" applyAlignment="1">
      <alignment horizontal="right"/>
    </xf>
    <xf numFmtId="165" fontId="7" fillId="0" borderId="16" xfId="1" applyNumberFormat="1" applyFont="1" applyFill="1" applyBorder="1"/>
    <xf numFmtId="0" fontId="11" fillId="0" borderId="8" xfId="0" applyFont="1" applyFill="1" applyBorder="1"/>
    <xf numFmtId="0" fontId="11" fillId="0" borderId="22" xfId="0" applyFont="1" applyBorder="1"/>
    <xf numFmtId="0" fontId="11" fillId="0" borderId="9" xfId="0" applyFont="1" applyFill="1" applyBorder="1"/>
    <xf numFmtId="0" fontId="5" fillId="0" borderId="0" xfId="2" applyFont="1" applyFill="1" applyBorder="1"/>
    <xf numFmtId="0" fontId="0" fillId="0" borderId="0" xfId="0"/>
    <xf numFmtId="165" fontId="0" fillId="0" borderId="8" xfId="1" applyNumberFormat="1" applyFont="1" applyBorder="1"/>
    <xf numFmtId="0" fontId="0" fillId="0" borderId="16" xfId="0" applyBorder="1"/>
    <xf numFmtId="0" fontId="7" fillId="0" borderId="16" xfId="0" applyFont="1" applyBorder="1"/>
    <xf numFmtId="0" fontId="7" fillId="0" borderId="17" xfId="0" applyFont="1" applyBorder="1"/>
    <xf numFmtId="0" fontId="6" fillId="3" borderId="14" xfId="0" applyFont="1" applyFill="1" applyBorder="1" applyAlignment="1">
      <alignment horizontal="center"/>
    </xf>
    <xf numFmtId="167" fontId="0" fillId="0" borderId="8" xfId="1" applyNumberFormat="1" applyFont="1" applyBorder="1"/>
    <xf numFmtId="167" fontId="0" fillId="0" borderId="16" xfId="1" applyNumberFormat="1" applyFont="1" applyBorder="1"/>
    <xf numFmtId="165" fontId="0" fillId="0" borderId="16" xfId="1" applyNumberFormat="1" applyFont="1" applyBorder="1"/>
    <xf numFmtId="169" fontId="7" fillId="0" borderId="17" xfId="1" applyNumberFormat="1" applyFont="1" applyBorder="1"/>
    <xf numFmtId="164" fontId="7" fillId="0" borderId="16" xfId="1" applyFont="1" applyBorder="1" applyAlignment="1">
      <alignment vertical="center"/>
    </xf>
    <xf numFmtId="165" fontId="7" fillId="0" borderId="16" xfId="1" applyNumberFormat="1" applyFont="1" applyBorder="1"/>
    <xf numFmtId="0" fontId="5" fillId="0" borderId="0" xfId="2" applyFont="1"/>
    <xf numFmtId="173" fontId="0" fillId="0" borderId="0" xfId="0" applyNumberFormat="1"/>
    <xf numFmtId="168" fontId="0" fillId="0" borderId="10" xfId="1" applyNumberFormat="1" applyFont="1" applyBorder="1"/>
    <xf numFmtId="165" fontId="0" fillId="0" borderId="0" xfId="1" applyNumberFormat="1" applyFont="1" applyFill="1"/>
    <xf numFmtId="164" fontId="0" fillId="0" borderId="8" xfId="1" applyFont="1" applyBorder="1"/>
    <xf numFmtId="164" fontId="0" fillId="0" borderId="0" xfId="1" applyFont="1" applyBorder="1"/>
    <xf numFmtId="166" fontId="0" fillId="0" borderId="9" xfId="0" applyNumberFormat="1" applyBorder="1"/>
    <xf numFmtId="164" fontId="0" fillId="0" borderId="8" xfId="1" applyFont="1" applyFill="1" applyBorder="1"/>
    <xf numFmtId="167" fontId="0" fillId="0" borderId="9" xfId="1" applyNumberFormat="1" applyFont="1" applyFill="1" applyBorder="1"/>
    <xf numFmtId="164" fontId="0" fillId="0" borderId="9" xfId="1" applyFont="1" applyFill="1" applyBorder="1"/>
    <xf numFmtId="164" fontId="0" fillId="0" borderId="0" xfId="1" applyFont="1" applyFill="1" applyBorder="1"/>
    <xf numFmtId="0" fontId="0" fillId="0" borderId="8" xfId="0" applyBorder="1"/>
    <xf numFmtId="0" fontId="10" fillId="5" borderId="9" xfId="2" applyFont="1" applyFill="1" applyBorder="1"/>
    <xf numFmtId="167" fontId="0" fillId="0" borderId="13" xfId="1" applyNumberFormat="1" applyFont="1" applyBorder="1" applyAlignment="1">
      <alignment horizontal="center"/>
    </xf>
    <xf numFmtId="166" fontId="0" fillId="0" borderId="7" xfId="0" applyNumberFormat="1" applyBorder="1"/>
    <xf numFmtId="0" fontId="10" fillId="0" borderId="10" xfId="2" applyFont="1" applyBorder="1"/>
    <xf numFmtId="0" fontId="10" fillId="0" borderId="4" xfId="2" applyFont="1" applyBorder="1"/>
    <xf numFmtId="0" fontId="10" fillId="4" borderId="7" xfId="2" applyFont="1" applyFill="1" applyBorder="1"/>
    <xf numFmtId="167" fontId="9" fillId="4" borderId="6" xfId="1" applyNumberFormat="1" applyFont="1" applyFill="1" applyBorder="1"/>
    <xf numFmtId="164" fontId="9" fillId="4" borderId="4" xfId="1" applyFont="1" applyFill="1" applyBorder="1"/>
    <xf numFmtId="164" fontId="0" fillId="0" borderId="0" xfId="1" applyFont="1"/>
    <xf numFmtId="0" fontId="6" fillId="4" borderId="14" xfId="0" applyFont="1" applyFill="1" applyBorder="1" applyAlignment="1">
      <alignment horizontal="center" vertical="center"/>
    </xf>
    <xf numFmtId="0" fontId="0" fillId="0" borderId="10" xfId="0" applyBorder="1"/>
    <xf numFmtId="167" fontId="0" fillId="0" borderId="14" xfId="1" applyNumberFormat="1" applyFont="1" applyBorder="1" applyAlignment="1">
      <alignment horizontal="center"/>
    </xf>
    <xf numFmtId="167" fontId="8" fillId="0" borderId="17" xfId="2" applyNumberFormat="1" applyFont="1" applyBorder="1"/>
    <xf numFmtId="0" fontId="7" fillId="0" borderId="14" xfId="0" applyFont="1" applyBorder="1" applyAlignment="1">
      <alignment horizontal="center"/>
    </xf>
    <xf numFmtId="1" fontId="6" fillId="0" borderId="7" xfId="1" applyNumberFormat="1" applyFont="1" applyFill="1" applyBorder="1" applyAlignment="1">
      <alignment horizontal="center" vertical="center"/>
    </xf>
    <xf numFmtId="168" fontId="7" fillId="0" borderId="8" xfId="0" applyNumberFormat="1" applyFont="1" applyBorder="1"/>
    <xf numFmtId="168" fontId="7" fillId="0" borderId="16" xfId="0" applyNumberFormat="1" applyFont="1" applyBorder="1"/>
    <xf numFmtId="0" fontId="7" fillId="0" borderId="0" xfId="0" applyFont="1"/>
    <xf numFmtId="171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0" fontId="10" fillId="0" borderId="14" xfId="2" applyFont="1" applyFill="1" applyBorder="1"/>
    <xf numFmtId="0" fontId="10" fillId="0" borderId="16" xfId="2" applyFont="1" applyFill="1" applyBorder="1"/>
    <xf numFmtId="166" fontId="0" fillId="0" borderId="9" xfId="0" applyNumberFormat="1" applyFill="1" applyBorder="1"/>
    <xf numFmtId="168" fontId="0" fillId="0" borderId="0" xfId="0" applyNumberFormat="1"/>
    <xf numFmtId="0" fontId="0" fillId="0" borderId="8" xfId="0" applyFill="1" applyBorder="1"/>
    <xf numFmtId="167" fontId="0" fillId="0" borderId="0" xfId="1" applyNumberFormat="1" applyFont="1" applyFill="1" applyBorder="1"/>
    <xf numFmtId="167" fontId="0" fillId="0" borderId="13" xfId="1" applyNumberFormat="1" applyFont="1" applyFill="1" applyBorder="1" applyAlignment="1">
      <alignment horizontal="center"/>
    </xf>
    <xf numFmtId="167" fontId="0" fillId="0" borderId="7" xfId="1" applyNumberFormat="1" applyFont="1" applyFill="1" applyBorder="1"/>
    <xf numFmtId="0" fontId="10" fillId="0" borderId="10" xfId="2" applyFont="1" applyFill="1" applyBorder="1"/>
    <xf numFmtId="0" fontId="10" fillId="0" borderId="4" xfId="2" applyFont="1" applyFill="1" applyBorder="1"/>
    <xf numFmtId="0" fontId="0" fillId="0" borderId="9" xfId="0" applyFill="1" applyBorder="1"/>
    <xf numFmtId="167" fontId="0" fillId="0" borderId="6" xfId="1" applyNumberFormat="1" applyFont="1" applyFill="1" applyBorder="1" applyAlignment="1">
      <alignment horizontal="center"/>
    </xf>
    <xf numFmtId="166" fontId="0" fillId="0" borderId="7" xfId="0" applyNumberFormat="1" applyFill="1" applyBorder="1"/>
    <xf numFmtId="167" fontId="0" fillId="0" borderId="10" xfId="1" applyNumberFormat="1" applyFont="1" applyFill="1" applyBorder="1"/>
    <xf numFmtId="167" fontId="0" fillId="0" borderId="11" xfId="1" applyNumberFormat="1" applyFont="1" applyFill="1" applyBorder="1"/>
    <xf numFmtId="167" fontId="0" fillId="0" borderId="4" xfId="1" applyNumberFormat="1" applyFont="1" applyFill="1" applyBorder="1"/>
    <xf numFmtId="167" fontId="0" fillId="0" borderId="11" xfId="0" applyNumberFormat="1" applyFill="1" applyBorder="1"/>
    <xf numFmtId="167" fontId="0" fillId="0" borderId="8" xfId="0" applyNumberFormat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67" fontId="0" fillId="0" borderId="6" xfId="1" applyNumberFormat="1" applyFont="1" applyBorder="1" applyAlignment="1">
      <alignment horizontal="center"/>
    </xf>
    <xf numFmtId="167" fontId="8" fillId="0" borderId="10" xfId="2" applyNumberFormat="1" applyFont="1" applyBorder="1"/>
    <xf numFmtId="0" fontId="6" fillId="4" borderId="0" xfId="0" applyFont="1" applyFill="1" applyBorder="1" applyAlignment="1">
      <alignment horizontal="center" vertical="center"/>
    </xf>
    <xf numFmtId="0" fontId="0" fillId="0" borderId="14" xfId="0" applyBorder="1"/>
    <xf numFmtId="164" fontId="0" fillId="0" borderId="16" xfId="1" applyFont="1" applyBorder="1"/>
    <xf numFmtId="0" fontId="0" fillId="0" borderId="17" xfId="0" applyBorder="1"/>
    <xf numFmtId="167" fontId="8" fillId="0" borderId="4" xfId="2" applyNumberFormat="1" applyFont="1" applyBorder="1"/>
    <xf numFmtId="167" fontId="0" fillId="4" borderId="8" xfId="1" applyNumberFormat="1" applyFont="1" applyFill="1" applyBorder="1"/>
    <xf numFmtId="167" fontId="10" fillId="4" borderId="10" xfId="1" applyNumberFormat="1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DE\TRADE\2014\Trade%20Tables%20for%20Website%202014%20(Orig)\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workbookViewId="0">
      <selection activeCell="A25" sqref="A25"/>
    </sheetView>
  </sheetViews>
  <sheetFormatPr defaultRowHeight="15" x14ac:dyDescent="0.25"/>
  <cols>
    <col min="1" max="1" width="22.42578125" bestFit="1" customWidth="1"/>
    <col min="2" max="2" width="15.28515625" style="4" bestFit="1" customWidth="1"/>
    <col min="3" max="3" width="10.5703125" style="4" bestFit="1" customWidth="1"/>
    <col min="4" max="4" width="14.28515625" style="4" bestFit="1" customWidth="1"/>
    <col min="5" max="5" width="9.7109375" style="4" bestFit="1" customWidth="1"/>
    <col min="6" max="6" width="13.28515625" style="4" bestFit="1" customWidth="1"/>
    <col min="7" max="7" width="9.5703125" style="4" bestFit="1" customWidth="1"/>
    <col min="8" max="8" width="14.28515625" style="4" bestFit="1" customWidth="1"/>
    <col min="9" max="9" width="9.7109375" style="4" bestFit="1" customWidth="1"/>
    <col min="10" max="10" width="15" style="4" bestFit="1" customWidth="1"/>
    <col min="11" max="11" width="10.85546875" style="4" bestFit="1" customWidth="1"/>
    <col min="12" max="13" width="12.28515625" bestFit="1" customWidth="1"/>
  </cols>
  <sheetData>
    <row r="1" spans="1:15" s="4" customFormat="1" x14ac:dyDescent="0.25">
      <c r="A1" s="222" t="s">
        <v>126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156"/>
      <c r="M1" s="156"/>
      <c r="N1" s="156"/>
      <c r="O1" s="156"/>
    </row>
    <row r="2" spans="1:15" s="4" customFormat="1" x14ac:dyDescent="0.25">
      <c r="A2" s="222" t="s">
        <v>127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56"/>
      <c r="M2" s="156"/>
      <c r="N2" s="156"/>
      <c r="O2" s="156"/>
    </row>
    <row r="3" spans="1:15" s="4" customFormat="1" x14ac:dyDescent="0.25">
      <c r="A3" s="222" t="s">
        <v>196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56"/>
      <c r="M3" s="156"/>
      <c r="N3" s="156"/>
      <c r="O3" s="156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12"/>
      <c r="K4" s="13" t="s">
        <v>173</v>
      </c>
      <c r="L4" s="156"/>
      <c r="M4" s="156"/>
      <c r="N4" s="156"/>
      <c r="O4" s="156"/>
    </row>
    <row r="5" spans="1:15" x14ac:dyDescent="0.25">
      <c r="A5" s="223" t="s">
        <v>14</v>
      </c>
      <c r="B5" s="224" t="s">
        <v>62</v>
      </c>
      <c r="C5" s="225"/>
      <c r="D5" s="230" t="s">
        <v>61</v>
      </c>
      <c r="E5" s="231"/>
      <c r="F5" s="231"/>
      <c r="G5" s="231"/>
      <c r="H5" s="231"/>
      <c r="I5" s="231"/>
      <c r="J5" s="224" t="s">
        <v>63</v>
      </c>
      <c r="K5" s="225"/>
      <c r="L5" s="156"/>
      <c r="M5" s="156"/>
      <c r="N5" s="156"/>
      <c r="O5" s="156"/>
    </row>
    <row r="6" spans="1:15" x14ac:dyDescent="0.25">
      <c r="A6" s="223"/>
      <c r="B6" s="226"/>
      <c r="C6" s="227"/>
      <c r="D6" s="228" t="s">
        <v>16</v>
      </c>
      <c r="E6" s="229"/>
      <c r="F6" s="228" t="s">
        <v>17</v>
      </c>
      <c r="G6" s="229"/>
      <c r="H6" s="228" t="s">
        <v>18</v>
      </c>
      <c r="I6" s="234"/>
      <c r="J6" s="232"/>
      <c r="K6" s="233"/>
      <c r="L6" s="156"/>
      <c r="M6" s="156"/>
      <c r="N6" s="156"/>
      <c r="O6" s="156"/>
    </row>
    <row r="7" spans="1:15" x14ac:dyDescent="0.25">
      <c r="A7" s="104"/>
      <c r="B7" s="127">
        <v>44470</v>
      </c>
      <c r="C7" s="128">
        <v>44105</v>
      </c>
      <c r="D7" s="127">
        <v>44470</v>
      </c>
      <c r="E7" s="128">
        <v>44105</v>
      </c>
      <c r="F7" s="127">
        <v>44470</v>
      </c>
      <c r="G7" s="128">
        <v>44105</v>
      </c>
      <c r="H7" s="127">
        <v>44470</v>
      </c>
      <c r="I7" s="128">
        <v>44105</v>
      </c>
      <c r="J7" s="127">
        <v>44470</v>
      </c>
      <c r="K7" s="128">
        <v>44105</v>
      </c>
      <c r="L7" s="156"/>
      <c r="M7" s="156"/>
      <c r="N7" s="156"/>
      <c r="O7" s="156"/>
    </row>
    <row r="8" spans="1:15" x14ac:dyDescent="0.25">
      <c r="A8" s="96" t="s">
        <v>0</v>
      </c>
      <c r="B8" s="123">
        <v>20942.607949999998</v>
      </c>
      <c r="C8" s="135">
        <v>20907.461859999999</v>
      </c>
      <c r="D8" s="134">
        <v>30284.352826000002</v>
      </c>
      <c r="E8" s="129">
        <v>21863.827135000003</v>
      </c>
      <c r="F8" s="120">
        <v>49.940100000000001</v>
      </c>
      <c r="G8" s="129">
        <v>0</v>
      </c>
      <c r="H8" s="123">
        <v>30334.292926000002</v>
      </c>
      <c r="I8" s="129">
        <v>21863.827135000003</v>
      </c>
      <c r="J8" s="97">
        <v>9391.6849760000041</v>
      </c>
      <c r="K8" s="98">
        <v>956.36527500000375</v>
      </c>
      <c r="L8" s="3"/>
      <c r="M8" s="3"/>
      <c r="N8" s="3"/>
      <c r="O8" s="3"/>
    </row>
    <row r="9" spans="1:15" x14ac:dyDescent="0.25">
      <c r="A9" s="96" t="s">
        <v>1</v>
      </c>
      <c r="B9" s="123">
        <v>3531.0310299999996</v>
      </c>
      <c r="C9" s="135">
        <v>3650.9169200000001</v>
      </c>
      <c r="D9" s="134">
        <v>104.27816</v>
      </c>
      <c r="E9" s="129">
        <v>280.90678000000003</v>
      </c>
      <c r="F9" s="120">
        <v>0.14405000000000001</v>
      </c>
      <c r="G9" s="129">
        <v>2440.3679999999999</v>
      </c>
      <c r="H9" s="123">
        <v>104.42221000000001</v>
      </c>
      <c r="I9" s="129">
        <v>2721.2747799999997</v>
      </c>
      <c r="J9" s="97">
        <v>-3426.6088199999995</v>
      </c>
      <c r="K9" s="98">
        <v>-929.64214000000038</v>
      </c>
      <c r="L9" s="3"/>
      <c r="M9" s="3"/>
      <c r="N9" s="3"/>
      <c r="O9" s="3"/>
    </row>
    <row r="10" spans="1:15" x14ac:dyDescent="0.25">
      <c r="A10" s="96" t="s">
        <v>2</v>
      </c>
      <c r="B10" s="123">
        <v>1908.50766</v>
      </c>
      <c r="C10" s="135">
        <v>1312.3007700000001</v>
      </c>
      <c r="D10" s="134">
        <v>592.75430000000006</v>
      </c>
      <c r="E10" s="129">
        <v>1013.8177099999999</v>
      </c>
      <c r="F10" s="120">
        <v>4.05</v>
      </c>
      <c r="G10" s="129">
        <v>6.5</v>
      </c>
      <c r="H10" s="123">
        <v>596.80430000000001</v>
      </c>
      <c r="I10" s="129">
        <v>1020.3177099999999</v>
      </c>
      <c r="J10" s="97">
        <v>-1311.70336</v>
      </c>
      <c r="K10" s="98">
        <v>-291.98306000000014</v>
      </c>
      <c r="L10" s="3"/>
      <c r="M10" s="3"/>
      <c r="N10" s="3"/>
      <c r="O10" s="3"/>
    </row>
    <row r="11" spans="1:15" x14ac:dyDescent="0.25">
      <c r="A11" s="96" t="s">
        <v>3</v>
      </c>
      <c r="B11" s="123">
        <v>23482.370852</v>
      </c>
      <c r="C11" s="135">
        <v>9247.8471559999998</v>
      </c>
      <c r="D11" s="134">
        <v>416.98666600000001</v>
      </c>
      <c r="E11" s="129">
        <v>0</v>
      </c>
      <c r="F11" s="120">
        <v>428.14292999999998</v>
      </c>
      <c r="G11" s="129">
        <v>6.4867499999999998</v>
      </c>
      <c r="H11" s="123">
        <v>845.12959599999999</v>
      </c>
      <c r="I11" s="129">
        <v>6.4867499999999998</v>
      </c>
      <c r="J11" s="97">
        <v>-22637.241256000001</v>
      </c>
      <c r="K11" s="98">
        <v>-9241.3604059999998</v>
      </c>
      <c r="L11" s="3"/>
      <c r="M11" s="3"/>
      <c r="N11" s="3"/>
      <c r="O11" s="3"/>
    </row>
    <row r="12" spans="1:15" x14ac:dyDescent="0.25">
      <c r="A12" s="96" t="s">
        <v>4</v>
      </c>
      <c r="B12" s="123">
        <v>1041.33736</v>
      </c>
      <c r="C12" s="135">
        <v>1593.20805</v>
      </c>
      <c r="D12" s="134">
        <v>169.47243</v>
      </c>
      <c r="E12" s="129">
        <v>318.04665999999997</v>
      </c>
      <c r="F12" s="120">
        <v>3.3054999999999999</v>
      </c>
      <c r="G12" s="129">
        <v>0</v>
      </c>
      <c r="H12" s="123">
        <v>172.77793</v>
      </c>
      <c r="I12" s="129">
        <v>318.04665999999997</v>
      </c>
      <c r="J12" s="97">
        <v>-868.55943000000002</v>
      </c>
      <c r="K12" s="98">
        <v>-1275.16139</v>
      </c>
      <c r="L12" s="3"/>
      <c r="M12" s="3"/>
      <c r="N12" s="3"/>
      <c r="O12" s="3"/>
    </row>
    <row r="13" spans="1:15" x14ac:dyDescent="0.25">
      <c r="A13" s="96" t="s">
        <v>5</v>
      </c>
      <c r="B13" s="123">
        <v>19410.47392</v>
      </c>
      <c r="C13" s="135">
        <v>17346.967670000002</v>
      </c>
      <c r="D13" s="134">
        <v>127.58622</v>
      </c>
      <c r="E13" s="129">
        <v>334.69369</v>
      </c>
      <c r="F13" s="120">
        <v>27.377110000000002</v>
      </c>
      <c r="G13" s="129">
        <v>145.12678</v>
      </c>
      <c r="H13" s="123">
        <v>154.96332999999998</v>
      </c>
      <c r="I13" s="129">
        <v>479.82047</v>
      </c>
      <c r="J13" s="97">
        <v>-19255.510590000002</v>
      </c>
      <c r="K13" s="98">
        <v>-16867.147200000003</v>
      </c>
      <c r="L13" s="3"/>
      <c r="M13" s="3"/>
      <c r="N13" s="3"/>
      <c r="O13" s="3"/>
    </row>
    <row r="14" spans="1:15" x14ac:dyDescent="0.25">
      <c r="A14" s="96" t="s">
        <v>6</v>
      </c>
      <c r="B14" s="123">
        <v>33674.368929999997</v>
      </c>
      <c r="C14" s="135">
        <v>20445.151679999999</v>
      </c>
      <c r="D14" s="134">
        <v>229.56397000000001</v>
      </c>
      <c r="E14" s="129">
        <v>939.80471999999997</v>
      </c>
      <c r="F14" s="120">
        <v>105.42496000000001</v>
      </c>
      <c r="G14" s="129">
        <v>212.70392999999999</v>
      </c>
      <c r="H14" s="123">
        <v>334.98893000000004</v>
      </c>
      <c r="I14" s="129">
        <v>1152.50865</v>
      </c>
      <c r="J14" s="97">
        <v>-33339.379999999997</v>
      </c>
      <c r="K14" s="98">
        <v>-19292.643029999999</v>
      </c>
      <c r="L14" s="3"/>
      <c r="M14" s="156"/>
      <c r="N14" s="3"/>
      <c r="O14" s="3"/>
    </row>
    <row r="15" spans="1:15" x14ac:dyDescent="0.25">
      <c r="A15" s="96" t="s">
        <v>7</v>
      </c>
      <c r="B15" s="123">
        <v>34699.31985</v>
      </c>
      <c r="C15" s="135">
        <v>27214.119449999998</v>
      </c>
      <c r="D15" s="134">
        <v>64.56</v>
      </c>
      <c r="E15" s="129">
        <v>0</v>
      </c>
      <c r="F15" s="120">
        <v>332.94991999999996</v>
      </c>
      <c r="G15" s="129">
        <v>698.50586999999996</v>
      </c>
      <c r="H15" s="123">
        <v>397.50991999999997</v>
      </c>
      <c r="I15" s="129">
        <v>698.50586999999996</v>
      </c>
      <c r="J15" s="97">
        <v>-34301.809930000003</v>
      </c>
      <c r="K15" s="98">
        <v>-26515.613579999997</v>
      </c>
      <c r="L15" s="3"/>
      <c r="M15" s="3"/>
      <c r="N15" s="3"/>
      <c r="O15" s="3"/>
    </row>
    <row r="16" spans="1:15" x14ac:dyDescent="0.25">
      <c r="A16" s="96" t="s">
        <v>8</v>
      </c>
      <c r="B16" s="123">
        <v>15224.166060000001</v>
      </c>
      <c r="C16" s="135">
        <v>10634.034740000001</v>
      </c>
      <c r="D16" s="134">
        <v>83.864490000000004</v>
      </c>
      <c r="E16" s="129">
        <v>75.627380000000002</v>
      </c>
      <c r="F16" s="120">
        <v>546.97406000000001</v>
      </c>
      <c r="G16" s="129">
        <v>138.45964000000001</v>
      </c>
      <c r="H16" s="123">
        <v>630.83855000000005</v>
      </c>
      <c r="I16" s="129">
        <v>214.08702</v>
      </c>
      <c r="J16" s="97">
        <v>-14593.327510000001</v>
      </c>
      <c r="K16" s="98">
        <v>-10419.94772</v>
      </c>
      <c r="L16" s="3"/>
      <c r="M16" s="3"/>
      <c r="N16" s="3"/>
      <c r="O16" s="3"/>
    </row>
    <row r="17" spans="1:15" x14ac:dyDescent="0.25">
      <c r="A17" s="96" t="s">
        <v>9</v>
      </c>
      <c r="B17" s="123">
        <v>0.36486000000000002</v>
      </c>
      <c r="C17" s="135">
        <v>4.4093599999999995</v>
      </c>
      <c r="D17" s="134">
        <v>0</v>
      </c>
      <c r="E17" s="129">
        <v>0</v>
      </c>
      <c r="F17" s="120">
        <v>0</v>
      </c>
      <c r="G17" s="129">
        <v>0</v>
      </c>
      <c r="H17" s="123">
        <v>0</v>
      </c>
      <c r="I17" s="129">
        <v>0</v>
      </c>
      <c r="J17" s="218">
        <v>-0.36486000000000002</v>
      </c>
      <c r="K17" s="98">
        <v>-4.4093599999999995</v>
      </c>
      <c r="L17" s="3"/>
      <c r="M17" s="3"/>
      <c r="N17" s="3"/>
      <c r="O17" s="3"/>
    </row>
    <row r="18" spans="1:15" x14ac:dyDescent="0.25">
      <c r="A18" s="96" t="s">
        <v>11</v>
      </c>
      <c r="B18" s="123">
        <v>26071.644909999999</v>
      </c>
      <c r="C18" s="135">
        <v>16220.636420000001</v>
      </c>
      <c r="D18" s="134">
        <v>0</v>
      </c>
      <c r="E18" s="129">
        <v>0</v>
      </c>
      <c r="F18" s="120">
        <v>1339.4455</v>
      </c>
      <c r="G18" s="129">
        <v>542.69136000000003</v>
      </c>
      <c r="H18" s="123">
        <v>1339.4455</v>
      </c>
      <c r="I18" s="129">
        <v>542.69136000000003</v>
      </c>
      <c r="J18" s="97" t="s">
        <v>188</v>
      </c>
      <c r="K18" s="98" t="s">
        <v>188</v>
      </c>
      <c r="L18" s="3"/>
      <c r="M18" s="3"/>
      <c r="N18" s="3"/>
      <c r="O18" s="3"/>
    </row>
    <row r="19" spans="1:15" x14ac:dyDescent="0.25">
      <c r="A19" s="96" t="s">
        <v>10</v>
      </c>
      <c r="B19" s="123">
        <v>2715.8985700000003</v>
      </c>
      <c r="C19" s="135">
        <v>2489.8334599999998</v>
      </c>
      <c r="D19" s="134">
        <v>0</v>
      </c>
      <c r="E19" s="129">
        <v>0</v>
      </c>
      <c r="F19" s="120">
        <v>0</v>
      </c>
      <c r="G19" s="129">
        <v>0</v>
      </c>
      <c r="H19" s="123">
        <v>0</v>
      </c>
      <c r="I19" s="129">
        <v>0</v>
      </c>
      <c r="J19" s="97">
        <v>-2715.8985700000003</v>
      </c>
      <c r="K19" s="98">
        <v>-2489.8334599999998</v>
      </c>
      <c r="L19" s="3"/>
      <c r="M19" s="3"/>
      <c r="N19" s="3"/>
      <c r="O19" s="3"/>
    </row>
    <row r="20" spans="1:15" x14ac:dyDescent="0.25">
      <c r="A20" s="96" t="s">
        <v>12</v>
      </c>
      <c r="B20" s="123">
        <v>237.17776000000001</v>
      </c>
      <c r="C20" s="135">
        <v>310.29512</v>
      </c>
      <c r="D20" s="134">
        <v>0</v>
      </c>
      <c r="E20" s="129">
        <v>0</v>
      </c>
      <c r="F20" s="120">
        <v>49.047779999999996</v>
      </c>
      <c r="G20" s="129">
        <v>101.22839</v>
      </c>
      <c r="H20" s="123">
        <v>49.047779999999996</v>
      </c>
      <c r="I20" s="129">
        <v>101.22839</v>
      </c>
      <c r="J20" s="97">
        <v>-188.12998000000002</v>
      </c>
      <c r="K20" s="98">
        <v>-209.06673000000001</v>
      </c>
      <c r="L20" s="3"/>
      <c r="M20" s="3"/>
      <c r="N20" s="3"/>
      <c r="O20" s="3"/>
    </row>
    <row r="21" spans="1:15" x14ac:dyDescent="0.25">
      <c r="A21" s="103" t="s">
        <v>13</v>
      </c>
      <c r="B21" s="121">
        <v>182939.26971199998</v>
      </c>
      <c r="C21" s="133">
        <v>131377.18265599999</v>
      </c>
      <c r="D21" s="122">
        <v>32073.419062000008</v>
      </c>
      <c r="E21" s="133">
        <v>24826.724075000006</v>
      </c>
      <c r="F21" s="121">
        <v>2886.8019100000001</v>
      </c>
      <c r="G21" s="133">
        <v>4292.0707200000006</v>
      </c>
      <c r="H21" s="124">
        <v>34960.220972000003</v>
      </c>
      <c r="I21" s="133">
        <v>29118.794795000002</v>
      </c>
      <c r="J21" s="106">
        <v>-123246.84933</v>
      </c>
      <c r="K21" s="106">
        <v>-86580.442800999997</v>
      </c>
      <c r="L21" s="156"/>
      <c r="M21" s="156"/>
      <c r="N21" s="156"/>
      <c r="O21" s="156"/>
    </row>
    <row r="22" spans="1:15" x14ac:dyDescent="0.25">
      <c r="A22" s="155" t="s">
        <v>85</v>
      </c>
      <c r="B22" s="155"/>
      <c r="C22" s="155"/>
      <c r="D22" s="155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</row>
    <row r="23" spans="1:15" x14ac:dyDescent="0.25">
      <c r="A23" s="155" t="s">
        <v>86</v>
      </c>
      <c r="B23" s="155"/>
      <c r="C23" s="155"/>
      <c r="D23" s="155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1:15" s="4" customFormat="1" x14ac:dyDescent="0.25">
      <c r="A24" s="155" t="s">
        <v>195</v>
      </c>
      <c r="B24" s="155"/>
      <c r="C24" s="155"/>
      <c r="D24" s="155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1:15" s="4" customFormat="1" x14ac:dyDescent="0.25">
      <c r="A25" s="155"/>
      <c r="B25" s="155"/>
      <c r="C25" s="155"/>
      <c r="D25" s="155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1:15" x14ac:dyDescent="0.25">
      <c r="A26" s="147"/>
      <c r="B26" s="149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1:15" x14ac:dyDescent="0.25">
      <c r="A27" s="147"/>
      <c r="B27" s="148"/>
      <c r="C27" s="156"/>
      <c r="D27" s="156"/>
      <c r="E27" s="3"/>
      <c r="F27" s="3"/>
      <c r="G27" s="156"/>
      <c r="H27" s="156"/>
      <c r="I27" s="156"/>
      <c r="J27" s="156"/>
      <c r="K27" s="156"/>
      <c r="L27" s="156"/>
      <c r="M27" s="156"/>
      <c r="N27" s="156"/>
      <c r="O27" s="156"/>
    </row>
    <row r="28" spans="1:15" x14ac:dyDescent="0.25">
      <c r="A28" s="156"/>
      <c r="B28" s="156"/>
      <c r="C28" s="156"/>
      <c r="D28" s="156"/>
      <c r="E28" s="3"/>
      <c r="F28" s="3"/>
      <c r="G28" s="156"/>
      <c r="H28" s="156"/>
      <c r="I28" s="156"/>
      <c r="J28" s="156"/>
      <c r="K28" s="156"/>
      <c r="L28" s="156"/>
      <c r="M28" s="156"/>
      <c r="N28" s="156"/>
      <c r="O28" s="156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157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171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9"/>
      <c r="B4" s="9"/>
      <c r="C4" s="9"/>
      <c r="D4" s="9"/>
      <c r="E4" s="9"/>
      <c r="F4" s="9"/>
      <c r="G4" s="9"/>
      <c r="H4" s="9"/>
      <c r="I4" s="4"/>
      <c r="J4" s="4"/>
      <c r="K4" s="41" t="s">
        <v>65</v>
      </c>
    </row>
    <row r="5" spans="1:11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  <c r="J6" s="232"/>
      <c r="K6" s="233"/>
    </row>
    <row r="7" spans="1:11" x14ac:dyDescent="0.25">
      <c r="A7" s="31"/>
      <c r="B7" s="9" t="s">
        <v>160</v>
      </c>
      <c r="C7" s="9" t="s">
        <v>160</v>
      </c>
      <c r="D7" s="32" t="s">
        <v>160</v>
      </c>
      <c r="E7" s="33" t="s">
        <v>160</v>
      </c>
      <c r="F7" s="9" t="s">
        <v>160</v>
      </c>
      <c r="G7" s="33" t="s">
        <v>160</v>
      </c>
      <c r="H7" s="9" t="s">
        <v>160</v>
      </c>
      <c r="I7" s="33" t="s">
        <v>160</v>
      </c>
      <c r="J7" s="9" t="s">
        <v>160</v>
      </c>
      <c r="K7" s="48" t="s">
        <v>160</v>
      </c>
    </row>
    <row r="8" spans="1:11" x14ac:dyDescent="0.25">
      <c r="A8" s="34"/>
      <c r="B8" s="36">
        <v>2014</v>
      </c>
      <c r="C8" s="37">
        <v>2013</v>
      </c>
      <c r="D8" s="36">
        <v>2014</v>
      </c>
      <c r="E8" s="37">
        <v>2013</v>
      </c>
      <c r="F8" s="36">
        <v>2014</v>
      </c>
      <c r="G8" s="37">
        <v>2013</v>
      </c>
      <c r="H8" s="36">
        <v>2014</v>
      </c>
      <c r="I8" s="37">
        <v>2013</v>
      </c>
      <c r="J8" s="36">
        <v>2014</v>
      </c>
      <c r="K8" s="37">
        <v>2013</v>
      </c>
    </row>
    <row r="9" spans="1:11" x14ac:dyDescent="0.25">
      <c r="A9" s="39" t="s">
        <v>0</v>
      </c>
      <c r="B9" s="56">
        <f>SUM('[1]Imports by Caricom SITC 2014'!B2:C2)/1000</f>
        <v>615.89044999999999</v>
      </c>
      <c r="C9" s="54">
        <f>SUM('[2]Imports by Caricom SITC 2013'!B2:C2)/1000</f>
        <v>309.82041000000004</v>
      </c>
      <c r="D9" s="72">
        <f>SUM('[1]Exports by Caricom SITC 2014'!B2:C2)/1000</f>
        <v>7457.0999370000009</v>
      </c>
      <c r="E9" s="79">
        <f>SUM('[2]Exports by Caricom SITC 2013'!B2:C2)/1000</f>
        <v>12740.267280000002</v>
      </c>
      <c r="F9" s="72">
        <f>SUM('[1]Re-Exports by Caricom SITC 2013'!B2:C2)/1000</f>
        <v>30.827400000000001</v>
      </c>
      <c r="G9" s="79">
        <f>SUM('[2]Re-Exports by Caricom SITC 2013'!B2:C2)/1000</f>
        <v>0</v>
      </c>
      <c r="H9" s="80">
        <f>F9+D9</f>
        <v>7487.927337000001</v>
      </c>
      <c r="I9" s="79">
        <f>G9+E9</f>
        <v>12740.267280000002</v>
      </c>
      <c r="J9" s="55">
        <f>H9-B9</f>
        <v>6872.0368870000011</v>
      </c>
      <c r="K9" s="54">
        <f>I9-C9</f>
        <v>12430.446870000002</v>
      </c>
    </row>
    <row r="10" spans="1:11" x14ac:dyDescent="0.25">
      <c r="A10" s="39" t="s">
        <v>1</v>
      </c>
      <c r="B10" s="56">
        <f>SUM('[1]Imports by Caricom SITC 2014'!B3:C3)/1000</f>
        <v>2254.1640200000002</v>
      </c>
      <c r="C10" s="54">
        <f>SUM('[2]Imports by Caricom SITC 2013'!B3:C3)/1000</f>
        <v>3757.82791</v>
      </c>
      <c r="D10" s="72">
        <f>SUM('[1]Exports by Caricom SITC 2014'!B3:C3)/1000</f>
        <v>2.018E-2</v>
      </c>
      <c r="E10" s="79">
        <f>SUM('[2]Exports by Caricom SITC 2013'!B3:C3)/1000</f>
        <v>0</v>
      </c>
      <c r="F10" s="72">
        <f>SUM('[1]Re-Exports by Caricom SITC 2013'!B3:C3)/1000</f>
        <v>3.6480700000000001</v>
      </c>
      <c r="G10" s="79">
        <f>SUM('[2]Re-Exports by Caricom SITC 2013'!B3:C3)/1000</f>
        <v>0</v>
      </c>
      <c r="H10" s="80">
        <f t="shared" ref="H10:H21" si="0">F10+D10</f>
        <v>3.66825</v>
      </c>
      <c r="I10" s="79">
        <f t="shared" ref="I10:I21" si="1">G10+E10</f>
        <v>0</v>
      </c>
      <c r="J10" s="64">
        <f t="shared" ref="J10:K21" si="2">H10-B10</f>
        <v>-2250.49577</v>
      </c>
      <c r="K10" s="65">
        <f t="shared" si="2"/>
        <v>-3757.82791</v>
      </c>
    </row>
    <row r="11" spans="1:11" x14ac:dyDescent="0.25">
      <c r="A11" s="39" t="s">
        <v>2</v>
      </c>
      <c r="B11" s="56">
        <f>SUM('[1]Imports by Caricom SITC 2014'!B4:C4)/1000</f>
        <v>0.12670000000000001</v>
      </c>
      <c r="C11" s="54">
        <f>SUM('[2]Imports by Caricom SITC 2013'!B4:C4)/1000</f>
        <v>0</v>
      </c>
      <c r="D11" s="72">
        <f>SUM('[1]Exports by Caricom SITC 2014'!B4:C4)/1000</f>
        <v>59.919750000000001</v>
      </c>
      <c r="E11" s="79">
        <f>SUM('[2]Exports by Caricom SITC 2013'!B4:C4)/1000</f>
        <v>0</v>
      </c>
      <c r="F11" s="72">
        <f>SUM('[1]Re-Exports by Caricom SITC 2013'!B4:C4)/1000</f>
        <v>0</v>
      </c>
      <c r="G11" s="79">
        <f>SUM('[2]Re-Exports by Caricom SITC 2013'!B4:C4)/1000</f>
        <v>0</v>
      </c>
      <c r="H11" s="80">
        <f t="shared" si="0"/>
        <v>59.919750000000001</v>
      </c>
      <c r="I11" s="79">
        <f t="shared" si="1"/>
        <v>0</v>
      </c>
      <c r="J11" s="64">
        <f t="shared" si="2"/>
        <v>59.793050000000001</v>
      </c>
      <c r="K11" s="65">
        <f t="shared" si="2"/>
        <v>0</v>
      </c>
    </row>
    <row r="12" spans="1:11" x14ac:dyDescent="0.25">
      <c r="A12" s="39" t="s">
        <v>3</v>
      </c>
      <c r="B12" s="56">
        <f>SUM('[1]Imports by Caricom SITC 2014'!B5:C5)/1000</f>
        <v>0</v>
      </c>
      <c r="C12" s="54">
        <f>SUM('[2]Imports by Caricom SITC 2013'!B5:C5)/1000</f>
        <v>0</v>
      </c>
      <c r="D12" s="72">
        <f>SUM('[1]Exports by Caricom SITC 2014'!B5:C5)/1000</f>
        <v>0</v>
      </c>
      <c r="E12" s="79">
        <f>SUM('[2]Exports by Caricom SITC 2013'!B5:C5)/1000</f>
        <v>0</v>
      </c>
      <c r="F12" s="72">
        <f>SUM('[1]Re-Exports by Caricom SITC 2013'!B5:C5)/1000</f>
        <v>47.868490000000001</v>
      </c>
      <c r="G12" s="79">
        <f>SUM('[2]Re-Exports by Caricom SITC 2013'!B5:C5)/1000</f>
        <v>0</v>
      </c>
      <c r="H12" s="80">
        <f t="shared" si="0"/>
        <v>47.868490000000001</v>
      </c>
      <c r="I12" s="79">
        <f t="shared" si="1"/>
        <v>0</v>
      </c>
      <c r="J12" s="64">
        <f t="shared" si="2"/>
        <v>47.868490000000001</v>
      </c>
      <c r="K12" s="65">
        <f t="shared" si="2"/>
        <v>0</v>
      </c>
    </row>
    <row r="13" spans="1:11" x14ac:dyDescent="0.25">
      <c r="A13" s="39" t="s">
        <v>4</v>
      </c>
      <c r="B13" s="56">
        <f>SUM('[1]Imports by Caricom SITC 2014'!B6:C6)/1000</f>
        <v>0</v>
      </c>
      <c r="C13" s="54">
        <f>SUM('[2]Imports by Caricom SITC 2013'!B6:C6)/1000</f>
        <v>0.95604</v>
      </c>
      <c r="D13" s="72">
        <f>SUM('[1]Exports by Caricom SITC 2014'!B6:C6)/1000</f>
        <v>0</v>
      </c>
      <c r="E13" s="79">
        <f>SUM('[2]Exports by Caricom SITC 2013'!B6:C6)/1000</f>
        <v>0</v>
      </c>
      <c r="F13" s="72">
        <f>SUM('[1]Re-Exports by Caricom SITC 2013'!B6:C6)/1000</f>
        <v>0</v>
      </c>
      <c r="G13" s="79">
        <f>SUM('[2]Re-Exports by Caricom SITC 2013'!B6:C6)/1000</f>
        <v>0</v>
      </c>
      <c r="H13" s="80">
        <f t="shared" si="0"/>
        <v>0</v>
      </c>
      <c r="I13" s="79">
        <f t="shared" si="1"/>
        <v>0</v>
      </c>
      <c r="J13" s="64">
        <f t="shared" si="2"/>
        <v>0</v>
      </c>
      <c r="K13" s="65">
        <f t="shared" si="2"/>
        <v>-0.95604</v>
      </c>
    </row>
    <row r="14" spans="1:11" x14ac:dyDescent="0.25">
      <c r="A14" s="39" t="s">
        <v>5</v>
      </c>
      <c r="B14" s="56">
        <f>SUM('[1]Imports by Caricom SITC 2014'!B7:C7)/1000</f>
        <v>1037.32457</v>
      </c>
      <c r="C14" s="54">
        <f>SUM('[2]Imports by Caricom SITC 2013'!B7:C7)/1000</f>
        <v>848.51544999999999</v>
      </c>
      <c r="D14" s="72">
        <f>SUM('[1]Exports by Caricom SITC 2014'!B7:C7)/1000</f>
        <v>21.96753</v>
      </c>
      <c r="E14" s="79">
        <f>SUM('[2]Exports by Caricom SITC 2013'!B7:C7)/1000</f>
        <v>19.788650000000001</v>
      </c>
      <c r="F14" s="72">
        <f>SUM('[1]Re-Exports by Caricom SITC 2013'!B7:C7)/1000</f>
        <v>0</v>
      </c>
      <c r="G14" s="79">
        <f>SUM('[2]Re-Exports by Caricom SITC 2013'!B7:C7)/1000</f>
        <v>0</v>
      </c>
      <c r="H14" s="80">
        <f t="shared" si="0"/>
        <v>21.96753</v>
      </c>
      <c r="I14" s="79">
        <f t="shared" si="1"/>
        <v>19.788650000000001</v>
      </c>
      <c r="J14" s="64">
        <f t="shared" si="2"/>
        <v>-1015.35704</v>
      </c>
      <c r="K14" s="65">
        <f t="shared" si="2"/>
        <v>-828.72680000000003</v>
      </c>
    </row>
    <row r="15" spans="1:11" x14ac:dyDescent="0.25">
      <c r="A15" s="39" t="s">
        <v>6</v>
      </c>
      <c r="B15" s="56">
        <f>SUM('[1]Imports by Caricom SITC 2014'!B8:C8)/1000</f>
        <v>2776.1146899999999</v>
      </c>
      <c r="C15" s="54">
        <f>SUM('[2]Imports by Caricom SITC 2013'!B8:C8)/1000</f>
        <v>1880.2149100000001</v>
      </c>
      <c r="D15" s="72">
        <f>SUM('[1]Exports by Caricom SITC 2014'!B8:C8)/1000</f>
        <v>37.28781</v>
      </c>
      <c r="E15" s="79">
        <f>SUM('[2]Exports by Caricom SITC 2013'!B8:C8)/1000</f>
        <v>87.844250000000002</v>
      </c>
      <c r="F15" s="72">
        <f>SUM('[1]Re-Exports by Caricom SITC 2013'!B8:C8)/1000</f>
        <v>579.98824000000002</v>
      </c>
      <c r="G15" s="79">
        <f>SUM('[2]Re-Exports by Caricom SITC 2013'!B8:C8)/1000</f>
        <v>884.64760000000012</v>
      </c>
      <c r="H15" s="80">
        <f t="shared" si="0"/>
        <v>617.27605000000005</v>
      </c>
      <c r="I15" s="79">
        <f t="shared" si="1"/>
        <v>972.49185000000011</v>
      </c>
      <c r="J15" s="64">
        <f t="shared" si="2"/>
        <v>-2158.8386399999999</v>
      </c>
      <c r="K15" s="65">
        <f t="shared" si="2"/>
        <v>-907.72306000000003</v>
      </c>
    </row>
    <row r="16" spans="1:11" x14ac:dyDescent="0.25">
      <c r="A16" s="39" t="s">
        <v>7</v>
      </c>
      <c r="B16" s="56">
        <f>SUM('[1]Imports by Caricom SITC 2014'!B9:C9)/1000</f>
        <v>446.32216999999997</v>
      </c>
      <c r="C16" s="54">
        <f>SUM('[2]Imports by Caricom SITC 2013'!B9:C9)/1000</f>
        <v>524.27404999999999</v>
      </c>
      <c r="D16" s="72">
        <f>SUM('[1]Exports by Caricom SITC 2014'!B9:C9)/1000</f>
        <v>0</v>
      </c>
      <c r="E16" s="79">
        <f>SUM('[2]Exports by Caricom SITC 2013'!B9:C9)/1000</f>
        <v>0</v>
      </c>
      <c r="F16" s="72">
        <f>SUM('[1]Re-Exports by Caricom SITC 2013'!B9:C9)/1000</f>
        <v>0</v>
      </c>
      <c r="G16" s="79">
        <f>SUM('[2]Re-Exports by Caricom SITC 2013'!B9:C9)/1000</f>
        <v>0</v>
      </c>
      <c r="H16" s="80">
        <f t="shared" si="0"/>
        <v>0</v>
      </c>
      <c r="I16" s="79">
        <f t="shared" si="1"/>
        <v>0</v>
      </c>
      <c r="J16" s="64">
        <f t="shared" si="2"/>
        <v>-446.32216999999997</v>
      </c>
      <c r="K16" s="65">
        <f t="shared" si="2"/>
        <v>-524.27404999999999</v>
      </c>
    </row>
    <row r="17" spans="1:11" x14ac:dyDescent="0.25">
      <c r="A17" s="39" t="s">
        <v>8</v>
      </c>
      <c r="B17" s="56">
        <f>SUM('[1]Imports by Caricom SITC 2014'!B10:C10)/1000</f>
        <v>439.51067999999998</v>
      </c>
      <c r="C17" s="54">
        <f>SUM('[2]Imports by Caricom SITC 2013'!B10:C10)/1000</f>
        <v>278.2199</v>
      </c>
      <c r="D17" s="72">
        <f>SUM('[1]Exports by Caricom SITC 2014'!B10:C10)/1000</f>
        <v>0</v>
      </c>
      <c r="E17" s="79">
        <f>SUM('[2]Exports by Caricom SITC 2013'!B10:C10)/1000</f>
        <v>0</v>
      </c>
      <c r="F17" s="72">
        <f>SUM('[1]Re-Exports by Caricom SITC 2013'!B10:C10)/1000</f>
        <v>0</v>
      </c>
      <c r="G17" s="79">
        <f>SUM('[2]Re-Exports by Caricom SITC 2013'!B10:C10)/1000</f>
        <v>0</v>
      </c>
      <c r="H17" s="80">
        <f t="shared" si="0"/>
        <v>0</v>
      </c>
      <c r="I17" s="79">
        <f t="shared" si="1"/>
        <v>0</v>
      </c>
      <c r="J17" s="64">
        <f t="shared" si="2"/>
        <v>-439.51067999999998</v>
      </c>
      <c r="K17" s="65">
        <f t="shared" si="2"/>
        <v>-278.2199</v>
      </c>
    </row>
    <row r="18" spans="1:11" x14ac:dyDescent="0.25">
      <c r="A18" s="39" t="s">
        <v>9</v>
      </c>
      <c r="B18" s="56">
        <f>SUM('[1]Imports by Caricom SITC 2014'!B11:C11)/1000</f>
        <v>0</v>
      </c>
      <c r="C18" s="54">
        <f>SUM('[2]Imports by Caricom SITC 2013'!B11:C11)/1000</f>
        <v>0</v>
      </c>
      <c r="D18" s="72">
        <f>SUM('[1]Exports by Caricom SITC 2014'!B11:C11)/1000</f>
        <v>0</v>
      </c>
      <c r="E18" s="79">
        <f>SUM('[2]Exports by Caricom SITC 2013'!B11:C11)/1000</f>
        <v>0</v>
      </c>
      <c r="F18" s="72">
        <f>SUM('[1]Re-Exports by Caricom SITC 2013'!B11:C11)/1000</f>
        <v>0</v>
      </c>
      <c r="G18" s="79">
        <f>SUM('[2]Re-Exports by Caricom SITC 2013'!B11:C11)/1000</f>
        <v>0</v>
      </c>
      <c r="H18" s="80">
        <f t="shared" si="0"/>
        <v>0</v>
      </c>
      <c r="I18" s="79">
        <f t="shared" si="1"/>
        <v>0</v>
      </c>
      <c r="J18" s="64">
        <f t="shared" si="2"/>
        <v>0</v>
      </c>
      <c r="K18" s="65">
        <f t="shared" si="2"/>
        <v>0</v>
      </c>
    </row>
    <row r="19" spans="1:11" x14ac:dyDescent="0.25">
      <c r="A19" s="39" t="s">
        <v>11</v>
      </c>
      <c r="B19" s="56">
        <f>SUM('[1]Imports by Caricom SITC 2014'!B12:C12)/1000</f>
        <v>97.930460000000011</v>
      </c>
      <c r="C19" s="54">
        <f>SUM('[2]Imports by Caricom SITC 2013'!B12:C12)/1000</f>
        <v>106.70255</v>
      </c>
      <c r="D19" s="72">
        <f>SUM('[1]Exports by Caricom SITC 2014'!B12:C12)/1000</f>
        <v>0</v>
      </c>
      <c r="E19" s="79">
        <f>SUM('[2]Exports by Caricom SITC 2013'!B12:C12)/1000</f>
        <v>0</v>
      </c>
      <c r="F19" s="72">
        <f>SUM('[1]Re-Exports by Caricom SITC 2013'!B12:C12)/1000</f>
        <v>0</v>
      </c>
      <c r="G19" s="79">
        <f>SUM('[2]Re-Exports by Caricom SITC 2013'!B12:C12)/1000</f>
        <v>20.981999999999999</v>
      </c>
      <c r="H19" s="80">
        <f t="shared" si="0"/>
        <v>0</v>
      </c>
      <c r="I19" s="79">
        <f t="shared" si="1"/>
        <v>20.981999999999999</v>
      </c>
      <c r="J19" s="59" t="s">
        <v>64</v>
      </c>
      <c r="K19" s="60" t="s">
        <v>64</v>
      </c>
    </row>
    <row r="20" spans="1:11" x14ac:dyDescent="0.25">
      <c r="A20" s="39" t="s">
        <v>10</v>
      </c>
      <c r="B20" s="56">
        <f>SUM('[1]Imports by Caricom SITC 2014'!B13:C13)/1000</f>
        <v>0.47046000000000004</v>
      </c>
      <c r="C20" s="54">
        <f>SUM('[2]Imports by Caricom SITC 2013'!B13:C13)/1000</f>
        <v>50.824940000000005</v>
      </c>
      <c r="D20" s="72">
        <f>SUM('[1]Exports by Caricom SITC 2014'!B13:C13)/1000</f>
        <v>0</v>
      </c>
      <c r="E20" s="79">
        <f>SUM('[2]Exports by Caricom SITC 2013'!B13:C13)/1000</f>
        <v>0</v>
      </c>
      <c r="F20" s="72">
        <f>SUM('[1]Re-Exports by Caricom SITC 2013'!B13:C13)/1000</f>
        <v>0</v>
      </c>
      <c r="G20" s="79">
        <f>SUM('[2]Re-Exports by Caricom SITC 2013'!B13:C13)/1000</f>
        <v>0</v>
      </c>
      <c r="H20" s="80">
        <f t="shared" si="0"/>
        <v>0</v>
      </c>
      <c r="I20" s="79">
        <f t="shared" si="1"/>
        <v>0</v>
      </c>
      <c r="J20" s="64">
        <f t="shared" si="2"/>
        <v>-0.47046000000000004</v>
      </c>
      <c r="K20" s="65">
        <f>I20-C20</f>
        <v>-50.824940000000005</v>
      </c>
    </row>
    <row r="21" spans="1:11" x14ac:dyDescent="0.25">
      <c r="A21" s="39" t="s">
        <v>12</v>
      </c>
      <c r="B21" s="56">
        <f>SUM('[1]Imports by Caricom SITC 2014'!B14:C14)/1000</f>
        <v>0</v>
      </c>
      <c r="C21" s="54">
        <f>SUM('[2]Imports by Caricom SITC 2013'!B14:C14)/1000</f>
        <v>2.09626</v>
      </c>
      <c r="D21" s="72">
        <f>SUM('[1]Exports by Caricom SITC 2014'!B14:C14)/1000</f>
        <v>0</v>
      </c>
      <c r="E21" s="79">
        <f>SUM('[2]Exports by Caricom SITC 2013'!B14:C14)/1000</f>
        <v>0</v>
      </c>
      <c r="F21" s="72">
        <f>SUM('[1]Re-Exports by Caricom SITC 2013'!B14:C14)/1000</f>
        <v>6.2542499999999999</v>
      </c>
      <c r="G21" s="79">
        <f>SUM('[2]Re-Exports by Caricom SITC 2013'!B14:C14)/1000</f>
        <v>0</v>
      </c>
      <c r="H21" s="80">
        <f t="shared" si="0"/>
        <v>6.2542499999999999</v>
      </c>
      <c r="I21" s="79">
        <f t="shared" si="1"/>
        <v>0</v>
      </c>
      <c r="J21" s="64">
        <f t="shared" si="2"/>
        <v>6.2542499999999999</v>
      </c>
      <c r="K21" s="66">
        <f>I21-C21</f>
        <v>-2.09626</v>
      </c>
    </row>
    <row r="22" spans="1:11" ht="15.75" thickBot="1" x14ac:dyDescent="0.3">
      <c r="A22" s="2" t="s">
        <v>13</v>
      </c>
      <c r="B22" s="75">
        <f t="shared" ref="B22:I22" si="3">SUM(B9:B21)</f>
        <v>7667.8541999999989</v>
      </c>
      <c r="C22" s="74">
        <f t="shared" si="3"/>
        <v>7759.4524200000014</v>
      </c>
      <c r="D22" s="75">
        <f t="shared" si="3"/>
        <v>7576.295207000001</v>
      </c>
      <c r="E22" s="74">
        <f t="shared" si="3"/>
        <v>12847.900180000002</v>
      </c>
      <c r="F22" s="75">
        <f t="shared" si="3"/>
        <v>668.58645000000001</v>
      </c>
      <c r="G22" s="74">
        <f t="shared" si="3"/>
        <v>905.6296000000001</v>
      </c>
      <c r="H22" s="75">
        <f t="shared" si="3"/>
        <v>8244.8816569999999</v>
      </c>
      <c r="I22" s="74">
        <f t="shared" si="3"/>
        <v>13753.529780000003</v>
      </c>
      <c r="J22" s="67">
        <f>SUM(J9:J21)</f>
        <v>674.95791700000098</v>
      </c>
      <c r="K22" s="67">
        <f>SUM(K9:K21)</f>
        <v>6079.7979100000011</v>
      </c>
    </row>
    <row r="23" spans="1:11" ht="15.75" thickTop="1" x14ac:dyDescent="0.25">
      <c r="A23" s="1" t="s">
        <v>85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1" t="s">
        <v>86</v>
      </c>
      <c r="B24" s="22"/>
      <c r="C24" s="22"/>
      <c r="D24" s="22"/>
      <c r="E24" s="22"/>
      <c r="F24" s="22"/>
      <c r="G24" s="22"/>
      <c r="H24" s="22"/>
      <c r="I24" s="22"/>
      <c r="J24" s="4"/>
      <c r="K24" s="4"/>
    </row>
    <row r="25" spans="1:11" x14ac:dyDescent="0.25">
      <c r="A25" s="1" t="s">
        <v>87</v>
      </c>
      <c r="B25" s="4"/>
      <c r="C25" s="4"/>
      <c r="D25" s="4"/>
      <c r="E25" s="3"/>
      <c r="F25" s="4"/>
      <c r="G25" s="4"/>
      <c r="H25" s="4"/>
      <c r="I25" s="4"/>
      <c r="J25" s="4"/>
      <c r="K25" s="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7"/>
  <sheetViews>
    <sheetView workbookViewId="0">
      <selection activeCell="B27" sqref="B2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12" x14ac:dyDescent="0.25">
      <c r="A1" s="222" t="s">
        <v>137</v>
      </c>
      <c r="B1" s="222"/>
      <c r="C1" s="222"/>
      <c r="D1" s="222"/>
      <c r="E1" s="222"/>
      <c r="F1" s="222"/>
      <c r="G1" s="222"/>
      <c r="H1" s="222"/>
      <c r="I1" s="222"/>
    </row>
    <row r="2" spans="1:12" x14ac:dyDescent="0.25">
      <c r="A2" s="222" t="s">
        <v>163</v>
      </c>
      <c r="B2" s="222"/>
      <c r="C2" s="222"/>
      <c r="D2" s="222"/>
      <c r="E2" s="222"/>
      <c r="F2" s="222"/>
      <c r="G2" s="222"/>
      <c r="H2" s="222"/>
      <c r="I2" s="222"/>
    </row>
    <row r="3" spans="1:12" x14ac:dyDescent="0.25">
      <c r="A3" s="222" t="s">
        <v>171</v>
      </c>
      <c r="B3" s="222"/>
      <c r="C3" s="222"/>
      <c r="D3" s="222"/>
      <c r="E3" s="222"/>
      <c r="F3" s="222"/>
      <c r="G3" s="222"/>
      <c r="H3" s="222"/>
      <c r="I3" s="222"/>
    </row>
    <row r="4" spans="1:12" x14ac:dyDescent="0.25">
      <c r="A4" s="9"/>
      <c r="B4" s="9"/>
      <c r="C4" s="9"/>
      <c r="D4" s="9"/>
      <c r="E4" s="9"/>
      <c r="F4" s="9"/>
      <c r="G4" s="9"/>
      <c r="H4" s="9"/>
      <c r="I4" s="41" t="s">
        <v>65</v>
      </c>
    </row>
    <row r="5" spans="1:12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</row>
    <row r="6" spans="1:12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</row>
    <row r="7" spans="1:12" x14ac:dyDescent="0.25">
      <c r="A7" s="5"/>
      <c r="B7" s="9" t="s">
        <v>160</v>
      </c>
      <c r="C7" s="9" t="s">
        <v>160</v>
      </c>
      <c r="D7" s="32" t="s">
        <v>160</v>
      </c>
      <c r="E7" s="33" t="s">
        <v>160</v>
      </c>
      <c r="F7" s="9" t="s">
        <v>160</v>
      </c>
      <c r="G7" s="33" t="s">
        <v>160</v>
      </c>
      <c r="H7" s="9" t="s">
        <v>160</v>
      </c>
      <c r="I7" s="33" t="s">
        <v>160</v>
      </c>
    </row>
    <row r="8" spans="1:12" x14ac:dyDescent="0.25">
      <c r="A8" s="49"/>
      <c r="B8" s="36">
        <v>2014</v>
      </c>
      <c r="C8" s="37">
        <v>2013</v>
      </c>
      <c r="D8" s="36">
        <v>2014</v>
      </c>
      <c r="E8" s="37">
        <v>2013</v>
      </c>
      <c r="F8" s="36">
        <v>2014</v>
      </c>
      <c r="G8" s="37">
        <v>2013</v>
      </c>
      <c r="H8" s="36">
        <v>2014</v>
      </c>
      <c r="I8" s="37">
        <v>2013</v>
      </c>
    </row>
    <row r="9" spans="1:12" x14ac:dyDescent="0.25">
      <c r="A9" s="27" t="s">
        <v>164</v>
      </c>
      <c r="B9" s="55">
        <f>SUM('[1]Caricom Imports by COO 14'!B3:C3)/1000</f>
        <v>4.01</v>
      </c>
      <c r="C9" s="54">
        <f>SUM('[2]Caricom Imports by COO 13'!B3:C3)/1000</f>
        <v>0</v>
      </c>
      <c r="D9" s="63">
        <f>SUM('[1]CARICOM exports by COO 13'!B3:C3)/1000</f>
        <v>34.565440000000002</v>
      </c>
      <c r="E9" s="54">
        <f>SUM('[2]CARICOM exports by COO 13'!B3:C3)/1000</f>
        <v>0</v>
      </c>
      <c r="F9" s="56">
        <f>SUM('[1]CARICOM re-exports by COO 14'!B3:C3)/1000</f>
        <v>0</v>
      </c>
      <c r="G9" s="54">
        <f>SUM('[2]CARICOM re-exports by COO 13'!B3:C3)/1000</f>
        <v>0</v>
      </c>
      <c r="H9" s="55">
        <f>F9+D9</f>
        <v>34.565440000000002</v>
      </c>
      <c r="I9" s="54">
        <f>G9+E9</f>
        <v>0</v>
      </c>
      <c r="K9" s="12"/>
    </row>
    <row r="10" spans="1:12" x14ac:dyDescent="0.25">
      <c r="A10" s="27" t="s">
        <v>30</v>
      </c>
      <c r="B10" s="55">
        <f>SUM('[1]Caricom Imports by COO 14'!B4:C4)/1000</f>
        <v>788.35709000000008</v>
      </c>
      <c r="C10" s="54">
        <f>SUM('[2]Caricom Imports by COO 13'!B4:C4)/1000</f>
        <v>309.57763</v>
      </c>
      <c r="D10" s="63">
        <f>SUM('[1]CARICOM exports by COO 13'!B4:C4)/1000</f>
        <v>235.88225</v>
      </c>
      <c r="E10" s="54">
        <f>SUM('[2]CARICOM exports by COO 13'!B4:C4)/1000</f>
        <v>513.87527</v>
      </c>
      <c r="F10" s="56">
        <f>SUM('[1]CARICOM re-exports by COO 14'!B4:C4)/1000</f>
        <v>0.73941000000000001</v>
      </c>
      <c r="G10" s="54">
        <f>SUM('[2]CARICOM re-exports by COO 13'!B4:C4)/1000</f>
        <v>0</v>
      </c>
      <c r="H10" s="55">
        <f t="shared" ref="H10:H20" si="0">F10+D10</f>
        <v>236.62165999999999</v>
      </c>
      <c r="I10" s="54">
        <f t="shared" ref="I10:I20" si="1">G10+E10</f>
        <v>513.87527</v>
      </c>
      <c r="K10" s="12"/>
      <c r="L10" s="4"/>
    </row>
    <row r="11" spans="1:12" x14ac:dyDescent="0.25">
      <c r="A11" s="27" t="s">
        <v>31</v>
      </c>
      <c r="B11" s="55">
        <f>SUM('[1]Caricom Imports by COO 14'!B5:C5)/1000</f>
        <v>251.05563000000001</v>
      </c>
      <c r="C11" s="54">
        <f>SUM('[2]Caricom Imports by COO 13'!B5:C5)/1000</f>
        <v>169.71410999999998</v>
      </c>
      <c r="D11" s="63">
        <f>SUM('[1]CARICOM exports by COO 13'!B5:C5)/1000</f>
        <v>0</v>
      </c>
      <c r="E11" s="54">
        <f>SUM('[2]CARICOM exports by COO 13'!B5:C5)/1000</f>
        <v>0</v>
      </c>
      <c r="F11" s="56">
        <f>SUM('[1]CARICOM re-exports by COO 14'!B5:C5)/1000</f>
        <v>15.84</v>
      </c>
      <c r="G11" s="54">
        <f>SUM('[2]CARICOM re-exports by COO 13'!B5:C5)/1000</f>
        <v>0</v>
      </c>
      <c r="H11" s="55">
        <f t="shared" si="0"/>
        <v>15.84</v>
      </c>
      <c r="I11" s="54">
        <f t="shared" si="1"/>
        <v>0</v>
      </c>
      <c r="K11" s="12"/>
      <c r="L11" s="4"/>
    </row>
    <row r="12" spans="1:12" x14ac:dyDescent="0.25">
      <c r="A12" s="27" t="s">
        <v>32</v>
      </c>
      <c r="B12" s="55">
        <f>SUM('[1]Caricom Imports by COO 14'!B6:C6)/1000</f>
        <v>132.27134000000001</v>
      </c>
      <c r="C12" s="54">
        <f>SUM('[2]Caricom Imports by COO 13'!B6:C6)/1000</f>
        <v>0.155</v>
      </c>
      <c r="D12" s="63">
        <f>SUM('[1]CARICOM exports by COO 13'!B6:C6)/1000</f>
        <v>0</v>
      </c>
      <c r="E12" s="54">
        <f>SUM('[2]CARICOM exports by COO 13'!B6:C6)/1000</f>
        <v>0</v>
      </c>
      <c r="F12" s="56">
        <f>SUM('[1]CARICOM re-exports by COO 14'!B6:C6)/1000</f>
        <v>6.0525000000000002</v>
      </c>
      <c r="G12" s="54">
        <f>SUM('[2]CARICOM re-exports by COO 13'!B6:C6)/1000</f>
        <v>0</v>
      </c>
      <c r="H12" s="55">
        <f t="shared" si="0"/>
        <v>6.0525000000000002</v>
      </c>
      <c r="I12" s="54">
        <f t="shared" si="1"/>
        <v>0</v>
      </c>
      <c r="K12" s="12"/>
      <c r="L12" s="4"/>
    </row>
    <row r="13" spans="1:12" x14ac:dyDescent="0.25">
      <c r="A13" s="27" t="s">
        <v>33</v>
      </c>
      <c r="B13" s="55">
        <f>SUM('[1]Caricom Imports by COO 14'!B7:C7)/1000</f>
        <v>498.31162999999998</v>
      </c>
      <c r="C13" s="54">
        <f>SUM('[2]Caricom Imports by COO 13'!B7:C7)/1000</f>
        <v>153.06921</v>
      </c>
      <c r="D13" s="63">
        <f>SUM('[1]CARICOM exports by COO 13'!B7:C7)/1000</f>
        <v>1649.3367800000001</v>
      </c>
      <c r="E13" s="54">
        <f>SUM('[2]CARICOM exports by COO 13'!B7:C7)/1000</f>
        <v>2129.1812199999999</v>
      </c>
      <c r="F13" s="56">
        <f>SUM('[1]CARICOM re-exports by COO 14'!B7:C7)/1000</f>
        <v>0</v>
      </c>
      <c r="G13" s="54">
        <f>SUM('[2]CARICOM re-exports by COO 13'!B7:C7)/1000</f>
        <v>0</v>
      </c>
      <c r="H13" s="55">
        <f t="shared" si="0"/>
        <v>1649.3367800000001</v>
      </c>
      <c r="I13" s="54">
        <f t="shared" si="1"/>
        <v>2129.1812199999999</v>
      </c>
      <c r="K13" s="12"/>
      <c r="L13" s="4"/>
    </row>
    <row r="14" spans="1:12" x14ac:dyDescent="0.25">
      <c r="A14" s="27" t="s">
        <v>165</v>
      </c>
      <c r="B14" s="55">
        <f>SUM('[1]Caricom Imports by COO 14'!B8:C8)/1000</f>
        <v>0</v>
      </c>
      <c r="C14" s="54">
        <f>SUM('[2]Caricom Imports by COO 13'!B8:C8)/1000</f>
        <v>2.5180000000000001E-2</v>
      </c>
      <c r="D14" s="63">
        <f>SUM('[1]CARICOM exports by COO 13'!B8:C8)/1000</f>
        <v>0</v>
      </c>
      <c r="E14" s="54">
        <f>SUM('[2]CARICOM exports by COO 13'!B8:C8)/1000</f>
        <v>0</v>
      </c>
      <c r="F14" s="56">
        <f>SUM('[1]CARICOM re-exports by COO 14'!B8:C8)/1000</f>
        <v>0</v>
      </c>
      <c r="G14" s="54">
        <f>SUM('[2]CARICOM re-exports by COO 13'!B8:C8)/1000</f>
        <v>0</v>
      </c>
      <c r="H14" s="55">
        <f t="shared" si="0"/>
        <v>0</v>
      </c>
      <c r="I14" s="54">
        <f t="shared" si="1"/>
        <v>0</v>
      </c>
      <c r="K14" s="12"/>
      <c r="L14" s="4"/>
    </row>
    <row r="15" spans="1:12" x14ac:dyDescent="0.25">
      <c r="A15" s="27" t="s">
        <v>34</v>
      </c>
      <c r="B15" s="55">
        <f>SUM('[1]Caricom Imports by COO 14'!B9:C9)/1000</f>
        <v>2658.18867</v>
      </c>
      <c r="C15" s="54">
        <f>SUM('[2]Caricom Imports by COO 13'!B9:C9)/1000</f>
        <v>2680.9579399999998</v>
      </c>
      <c r="D15" s="63">
        <f>SUM('[1]CARICOM exports by COO 13'!B9:C9)/1000</f>
        <v>3572.4737939999995</v>
      </c>
      <c r="E15" s="54">
        <f>SUM('[2]CARICOM exports by COO 13'!B9:C9)/1000</f>
        <v>3344.00252</v>
      </c>
      <c r="F15" s="56">
        <f>SUM('[1]CARICOM re-exports by COO 14'!B9:C9)/1000</f>
        <v>645.75279</v>
      </c>
      <c r="G15" s="54">
        <f>SUM('[2]CARICOM re-exports by COO 13'!B9:C9)/1000</f>
        <v>878.91468000000009</v>
      </c>
      <c r="H15" s="55">
        <f t="shared" si="0"/>
        <v>4218.226584</v>
      </c>
      <c r="I15" s="54">
        <f t="shared" si="1"/>
        <v>4222.9171999999999</v>
      </c>
      <c r="K15" s="12"/>
      <c r="L15" s="4"/>
    </row>
    <row r="16" spans="1:12" x14ac:dyDescent="0.25">
      <c r="A16" s="27" t="s">
        <v>166</v>
      </c>
      <c r="B16" s="55">
        <f>SUM('[1]Caricom Imports by COO 14'!B10:C10)/1000</f>
        <v>194.8905</v>
      </c>
      <c r="C16" s="54">
        <f>SUM('[2]Caricom Imports by COO 13'!B10:C10)/1000</f>
        <v>0</v>
      </c>
      <c r="D16" s="63">
        <f>SUM('[1]CARICOM exports by COO 13'!B10:C10)/1000</f>
        <v>0</v>
      </c>
      <c r="E16" s="54">
        <f>SUM('[2]CARICOM exports by COO 13'!B10:C10)/1000</f>
        <v>0</v>
      </c>
      <c r="F16" s="56">
        <f>SUM('[1]CARICOM re-exports by COO 14'!B10:C10)/1000</f>
        <v>0.20175000000000001</v>
      </c>
      <c r="G16" s="54">
        <f>SUM('[2]CARICOM re-exports by COO 13'!B10:C10)/1000</f>
        <v>0</v>
      </c>
      <c r="H16" s="55">
        <f t="shared" si="0"/>
        <v>0.20175000000000001</v>
      </c>
      <c r="I16" s="54">
        <f t="shared" si="1"/>
        <v>0</v>
      </c>
      <c r="K16" s="12"/>
      <c r="L16" s="4"/>
    </row>
    <row r="17" spans="1:12" x14ac:dyDescent="0.25">
      <c r="A17" s="27" t="s">
        <v>167</v>
      </c>
      <c r="B17" s="55">
        <f>SUM('[1]Caricom Imports by COO 14'!B11:C11)/1000</f>
        <v>395.66922</v>
      </c>
      <c r="C17" s="54">
        <f>SUM('[2]Caricom Imports by COO 13'!B11:C11)/1000</f>
        <v>653.43346999999994</v>
      </c>
      <c r="D17" s="63">
        <f>SUM('[1]CARICOM exports by COO 13'!B11:C11)/1000</f>
        <v>2.74255</v>
      </c>
      <c r="E17" s="54">
        <f>SUM('[2]CARICOM exports by COO 13'!B11:C11)/1000</f>
        <v>0</v>
      </c>
      <c r="F17" s="56">
        <f>SUM('[1]CARICOM re-exports by COO 14'!B11:C11)/1000</f>
        <v>0</v>
      </c>
      <c r="G17" s="54">
        <f>SUM('[2]CARICOM re-exports by COO 13'!B11:C11)/1000</f>
        <v>5.73292</v>
      </c>
      <c r="H17" s="55">
        <f t="shared" si="0"/>
        <v>2.74255</v>
      </c>
      <c r="I17" s="54">
        <f t="shared" si="1"/>
        <v>5.73292</v>
      </c>
      <c r="K17" s="12"/>
      <c r="L17" s="4"/>
    </row>
    <row r="18" spans="1:12" s="4" customFormat="1" x14ac:dyDescent="0.25">
      <c r="A18" s="27" t="s">
        <v>174</v>
      </c>
      <c r="B18" s="55">
        <f>SUM('[1]Caricom Imports by COO 14'!B12:C12)/1000</f>
        <v>0</v>
      </c>
      <c r="C18" s="54">
        <f>SUM('[2]Caricom Imports by COO 13'!B12:C12)/1000</f>
        <v>0</v>
      </c>
      <c r="D18" s="63">
        <f>SUM('[1]CARICOM exports by COO 13'!B12:C12)/1000</f>
        <v>0</v>
      </c>
      <c r="E18" s="54">
        <f>SUM('[2]CARICOM exports by COO 13'!B12:C12)/1000</f>
        <v>0</v>
      </c>
      <c r="F18" s="56">
        <f>SUM('[1]CARICOM re-exports by COO 14'!B12:C12)/1000</f>
        <v>0</v>
      </c>
      <c r="G18" s="54">
        <f>SUM('[2]CARICOM re-exports by COO 13'!B12:C12)/1000</f>
        <v>0</v>
      </c>
      <c r="H18" s="55"/>
      <c r="I18" s="54"/>
      <c r="K18" s="12"/>
    </row>
    <row r="19" spans="1:12" x14ac:dyDescent="0.25">
      <c r="A19" s="27" t="s">
        <v>168</v>
      </c>
      <c r="B19" s="55">
        <f>SUM('[1]Caricom Imports by COO 14'!B13:C13)/1000</f>
        <v>14.68961</v>
      </c>
      <c r="C19" s="54">
        <f>SUM('[2]Caricom Imports by COO 13'!B13:C13)/1000</f>
        <v>0</v>
      </c>
      <c r="D19" s="63">
        <f>SUM('[1]CARICOM exports by COO 13'!B13:C13)/1000</f>
        <v>427.10861</v>
      </c>
      <c r="E19" s="54">
        <f>SUM('[2]CARICOM exports by COO 13'!B13:C13)/1000</f>
        <v>180.77227999999999</v>
      </c>
      <c r="F19" s="56">
        <f>SUM('[1]CARICOM re-exports by COO 14'!B13:C13)/1000</f>
        <v>0</v>
      </c>
      <c r="G19" s="54">
        <f>SUM('[2]CARICOM re-exports by COO 13'!B13:C13)/1000</f>
        <v>0</v>
      </c>
      <c r="H19" s="55">
        <f t="shared" si="0"/>
        <v>427.10861</v>
      </c>
      <c r="I19" s="54">
        <f t="shared" si="1"/>
        <v>180.77227999999999</v>
      </c>
      <c r="K19" s="12"/>
      <c r="L19" s="4"/>
    </row>
    <row r="20" spans="1:12" x14ac:dyDescent="0.25">
      <c r="A20" s="27" t="s">
        <v>38</v>
      </c>
      <c r="B20" s="55">
        <f>SUM('[1]Caricom Imports by COO 14'!B14:C14)/1000</f>
        <v>2730.4105099999997</v>
      </c>
      <c r="C20" s="54">
        <f>SUM('[2]Caricom Imports by COO 13'!B14:C14)/1000</f>
        <v>3792.5198799999998</v>
      </c>
      <c r="D20" s="63">
        <f>SUM('[1]CARICOM exports by COO 13'!B14:C14)/1000</f>
        <v>1654.185782</v>
      </c>
      <c r="E20" s="54">
        <f>SUM('[2]CARICOM exports by COO 13'!B14:C14)/1000</f>
        <v>6680.0689000000002</v>
      </c>
      <c r="F20" s="56">
        <f>SUM('[1]CARICOM re-exports by COO 14'!B14:C14)/1000</f>
        <v>0</v>
      </c>
      <c r="G20" s="54">
        <f>SUM('[2]CARICOM re-exports by COO 13'!B14:C14)/1000</f>
        <v>20.981999999999999</v>
      </c>
      <c r="H20" s="55">
        <f t="shared" si="0"/>
        <v>1654.185782</v>
      </c>
      <c r="I20" s="54">
        <f t="shared" si="1"/>
        <v>6701.0509000000002</v>
      </c>
      <c r="K20" s="12"/>
      <c r="L20" s="4"/>
    </row>
    <row r="21" spans="1:12" s="4" customFormat="1" ht="15.75" hidden="1" thickBot="1" x14ac:dyDescent="0.3">
      <c r="A21" s="81" t="s">
        <v>175</v>
      </c>
      <c r="B21" s="55">
        <f>SUM('[1]Caricom Imports by COO 14'!B15:C15)/1000</f>
        <v>0</v>
      </c>
      <c r="C21" s="54">
        <f>SUM('[2]Caricom Imports by COO 13'!B15:C15)/1000</f>
        <v>0</v>
      </c>
      <c r="D21" s="63">
        <f>SUM('[1]CARICOM exports by COO 13'!B15:C15)/1000</f>
        <v>0</v>
      </c>
      <c r="E21" s="54">
        <f>SUM('[2]CARICOM exports by COO 13'!B15:C15)/1000</f>
        <v>0</v>
      </c>
      <c r="F21" s="56">
        <f>SUM('[1]CARICOM re-exports by COO 14'!B15:C15)/1000</f>
        <v>0</v>
      </c>
      <c r="G21" s="54">
        <f>SUM('[2]CARICOM re-exports by COO 13'!B15:C15)/1000</f>
        <v>0</v>
      </c>
      <c r="H21" s="55"/>
      <c r="I21" s="54"/>
      <c r="K21" s="12"/>
    </row>
    <row r="22" spans="1:12" ht="15.75" thickBot="1" x14ac:dyDescent="0.3">
      <c r="A22" s="8" t="s">
        <v>18</v>
      </c>
      <c r="B22" s="73">
        <f t="shared" ref="B22:I22" si="2">SUM(B9:B20)</f>
        <v>7667.8541999999998</v>
      </c>
      <c r="C22" s="74">
        <f t="shared" si="2"/>
        <v>7759.4524199999996</v>
      </c>
      <c r="D22" s="73">
        <f t="shared" si="2"/>
        <v>7576.2952060000007</v>
      </c>
      <c r="E22" s="74">
        <f t="shared" si="2"/>
        <v>12847.90019</v>
      </c>
      <c r="F22" s="75">
        <f t="shared" si="2"/>
        <v>668.5864499999999</v>
      </c>
      <c r="G22" s="74">
        <f t="shared" si="2"/>
        <v>905.6296000000001</v>
      </c>
      <c r="H22" s="75">
        <f t="shared" si="2"/>
        <v>8244.8816560000014</v>
      </c>
      <c r="I22" s="74">
        <f t="shared" si="2"/>
        <v>13753.529790000001</v>
      </c>
    </row>
    <row r="23" spans="1:12" ht="15.75" thickTop="1" x14ac:dyDescent="0.25">
      <c r="A23" s="1" t="s">
        <v>85</v>
      </c>
      <c r="B23" s="24"/>
      <c r="C23" s="24"/>
      <c r="D23" s="24"/>
      <c r="E23" s="24"/>
      <c r="F23" s="24"/>
      <c r="G23" s="24"/>
      <c r="H23" s="12"/>
      <c r="I23" s="4"/>
    </row>
    <row r="24" spans="1:12" x14ac:dyDescent="0.25">
      <c r="A24" s="1" t="s">
        <v>169</v>
      </c>
      <c r="B24" s="24"/>
      <c r="C24" s="24"/>
      <c r="D24" s="24"/>
      <c r="E24" s="24"/>
      <c r="F24" s="24"/>
      <c r="G24" s="24"/>
      <c r="H24" s="24"/>
      <c r="I24" s="24"/>
    </row>
    <row r="25" spans="1:12" x14ac:dyDescent="0.25">
      <c r="B25" s="68"/>
      <c r="C25" s="68"/>
      <c r="D25" s="68"/>
      <c r="E25" s="68"/>
      <c r="F25" s="68"/>
      <c r="G25" s="68"/>
      <c r="H25" s="68"/>
      <c r="I25" s="68"/>
    </row>
    <row r="26" spans="1:12" x14ac:dyDescent="0.25">
      <c r="B26" s="72"/>
      <c r="C26" s="72"/>
      <c r="D26" s="72"/>
      <c r="E26" s="72"/>
      <c r="F26" s="72"/>
      <c r="G26" s="72"/>
      <c r="H26" s="72"/>
      <c r="I26" s="72"/>
    </row>
    <row r="27" spans="1:12" x14ac:dyDescent="0.25">
      <c r="B27" s="3"/>
      <c r="C27" s="3"/>
      <c r="D27" s="3"/>
      <c r="E27" s="3"/>
      <c r="F27" s="3"/>
      <c r="G27" s="3"/>
      <c r="H27" s="3"/>
      <c r="I27" s="3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A26" sqref="A26"/>
    </sheetView>
  </sheetViews>
  <sheetFormatPr defaultRowHeight="15" x14ac:dyDescent="0.25"/>
  <cols>
    <col min="1" max="1" width="26.140625" style="4" customWidth="1"/>
    <col min="2" max="3" width="14.28515625" style="4" bestFit="1" customWidth="1"/>
    <col min="4" max="9" width="12.5703125" style="4" bestFit="1" customWidth="1"/>
    <col min="10" max="11" width="12.85546875" style="4" bestFit="1" customWidth="1"/>
    <col min="12" max="16384" width="9.140625" style="4"/>
  </cols>
  <sheetData>
    <row r="1" spans="1:11" x14ac:dyDescent="0.25">
      <c r="A1" s="222" t="s">
        <v>159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127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196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7"/>
      <c r="B4" s="7"/>
      <c r="C4" s="7"/>
      <c r="D4" s="7"/>
      <c r="E4" s="7"/>
      <c r="F4" s="7"/>
      <c r="G4" s="7"/>
      <c r="H4" s="7"/>
      <c r="I4" s="156"/>
      <c r="J4" s="156"/>
      <c r="K4" s="13" t="s">
        <v>173</v>
      </c>
    </row>
    <row r="5" spans="1:11" x14ac:dyDescent="0.25">
      <c r="A5" s="236" t="s">
        <v>14</v>
      </c>
      <c r="B5" s="224" t="s">
        <v>62</v>
      </c>
      <c r="C5" s="225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37"/>
      <c r="B6" s="232"/>
      <c r="C6" s="241"/>
      <c r="D6" s="223" t="s">
        <v>16</v>
      </c>
      <c r="E6" s="223"/>
      <c r="F6" s="223" t="s">
        <v>17</v>
      </c>
      <c r="G6" s="223"/>
      <c r="H6" s="234" t="s">
        <v>18</v>
      </c>
      <c r="I6" s="229"/>
      <c r="J6" s="232"/>
      <c r="K6" s="233"/>
    </row>
    <row r="7" spans="1:11" x14ac:dyDescent="0.25">
      <c r="A7" s="31"/>
      <c r="B7" s="9" t="s">
        <v>197</v>
      </c>
      <c r="C7" s="33" t="s">
        <v>197</v>
      </c>
      <c r="D7" s="9" t="s">
        <v>197</v>
      </c>
      <c r="E7" s="33" t="s">
        <v>197</v>
      </c>
      <c r="F7" s="9" t="s">
        <v>197</v>
      </c>
      <c r="G7" s="33" t="s">
        <v>197</v>
      </c>
      <c r="H7" s="9" t="s">
        <v>197</v>
      </c>
      <c r="I7" s="33" t="s">
        <v>197</v>
      </c>
      <c r="J7" s="9" t="s">
        <v>197</v>
      </c>
      <c r="K7" s="33" t="s">
        <v>197</v>
      </c>
    </row>
    <row r="8" spans="1:11" x14ac:dyDescent="0.25">
      <c r="A8" s="34"/>
      <c r="B8" s="35">
        <v>2021</v>
      </c>
      <c r="C8" s="36">
        <v>2020</v>
      </c>
      <c r="D8" s="35">
        <v>2021</v>
      </c>
      <c r="E8" s="36">
        <v>2020</v>
      </c>
      <c r="F8" s="35">
        <v>2021</v>
      </c>
      <c r="G8" s="36">
        <v>2020</v>
      </c>
      <c r="H8" s="35">
        <v>2021</v>
      </c>
      <c r="I8" s="36">
        <v>2020</v>
      </c>
      <c r="J8" s="35">
        <v>2021</v>
      </c>
      <c r="K8" s="37">
        <v>2020</v>
      </c>
    </row>
    <row r="9" spans="1:11" x14ac:dyDescent="0.25">
      <c r="A9" s="39" t="s">
        <v>0</v>
      </c>
      <c r="B9" s="162">
        <v>203657.49836</v>
      </c>
      <c r="C9" s="130">
        <v>190701.77186000001</v>
      </c>
      <c r="D9" s="162">
        <v>343486.15555299999</v>
      </c>
      <c r="E9" s="129">
        <v>301621.46017499996</v>
      </c>
      <c r="F9" s="72">
        <v>168.29988</v>
      </c>
      <c r="G9" s="129">
        <v>131.51139999999998</v>
      </c>
      <c r="H9" s="72">
        <v>343654.455433</v>
      </c>
      <c r="I9" s="58">
        <v>301752.97157499997</v>
      </c>
      <c r="J9" s="57">
        <v>139996.957073</v>
      </c>
      <c r="K9" s="58">
        <v>111051.19971499997</v>
      </c>
    </row>
    <row r="10" spans="1:11" x14ac:dyDescent="0.25">
      <c r="A10" s="39" t="s">
        <v>1</v>
      </c>
      <c r="B10" s="162">
        <v>57239.425660000001</v>
      </c>
      <c r="C10" s="130">
        <v>35494.271970000002</v>
      </c>
      <c r="D10" s="162">
        <v>2410.06468</v>
      </c>
      <c r="E10" s="129">
        <v>829.47183000000007</v>
      </c>
      <c r="F10" s="72">
        <v>36466.688799999996</v>
      </c>
      <c r="G10" s="129">
        <v>15062.36203</v>
      </c>
      <c r="H10" s="72">
        <v>38876.753479999999</v>
      </c>
      <c r="I10" s="58">
        <v>15891.833860000001</v>
      </c>
      <c r="J10" s="59">
        <v>-18362.672180000001</v>
      </c>
      <c r="K10" s="60">
        <v>-19602.438110000003</v>
      </c>
    </row>
    <row r="11" spans="1:11" x14ac:dyDescent="0.25">
      <c r="A11" s="39" t="s">
        <v>2</v>
      </c>
      <c r="B11" s="162">
        <v>27472.630309999993</v>
      </c>
      <c r="C11" s="130">
        <v>16707.39992</v>
      </c>
      <c r="D11" s="162">
        <v>6635.240600000001</v>
      </c>
      <c r="E11" s="129">
        <v>3744.1716699999997</v>
      </c>
      <c r="F11" s="72">
        <v>160.69999999999999</v>
      </c>
      <c r="G11" s="129">
        <v>8.8839799999999993</v>
      </c>
      <c r="H11" s="72">
        <v>6795.9406000000008</v>
      </c>
      <c r="I11" s="58">
        <v>3753.0556499999998</v>
      </c>
      <c r="J11" s="59">
        <v>-20676.689709999991</v>
      </c>
      <c r="K11" s="60">
        <v>-12954.34427</v>
      </c>
    </row>
    <row r="12" spans="1:11" x14ac:dyDescent="0.25">
      <c r="A12" s="39" t="s">
        <v>3</v>
      </c>
      <c r="B12" s="162">
        <v>206202.00848699998</v>
      </c>
      <c r="C12" s="130">
        <v>131174.60563800001</v>
      </c>
      <c r="D12" s="162">
        <v>1041.5714190000001</v>
      </c>
      <c r="E12" s="129">
        <v>4896.9005290000005</v>
      </c>
      <c r="F12" s="72">
        <v>11102.678239999997</v>
      </c>
      <c r="G12" s="129">
        <v>7406.8076300000002</v>
      </c>
      <c r="H12" s="72">
        <v>12144.249658999997</v>
      </c>
      <c r="I12" s="58">
        <v>12303.708159000002</v>
      </c>
      <c r="J12" s="59">
        <v>-194057.75882799999</v>
      </c>
      <c r="K12" s="60">
        <v>-118870.89747900001</v>
      </c>
    </row>
    <row r="13" spans="1:11" x14ac:dyDescent="0.25">
      <c r="A13" s="39" t="s">
        <v>4</v>
      </c>
      <c r="B13" s="162">
        <v>19480.272009999997</v>
      </c>
      <c r="C13" s="130">
        <v>19044.412710000001</v>
      </c>
      <c r="D13" s="162">
        <v>1860.5254999999997</v>
      </c>
      <c r="E13" s="129">
        <v>1400.0747899999999</v>
      </c>
      <c r="F13" s="72">
        <v>11.69584</v>
      </c>
      <c r="G13" s="129">
        <v>0.70799999999999996</v>
      </c>
      <c r="H13" s="72">
        <v>1872.2213399999998</v>
      </c>
      <c r="I13" s="58">
        <v>1400.78279</v>
      </c>
      <c r="J13" s="59">
        <v>-17608.050669999997</v>
      </c>
      <c r="K13" s="60">
        <v>-17643.629919999999</v>
      </c>
    </row>
    <row r="14" spans="1:11" x14ac:dyDescent="0.25">
      <c r="A14" s="39" t="s">
        <v>5</v>
      </c>
      <c r="B14" s="162">
        <v>179806.47050999998</v>
      </c>
      <c r="C14" s="130">
        <v>147598.05323000002</v>
      </c>
      <c r="D14" s="162">
        <v>3976.6055900000001</v>
      </c>
      <c r="E14" s="129">
        <v>6135.7291700000005</v>
      </c>
      <c r="F14" s="72">
        <v>1511.6564900000001</v>
      </c>
      <c r="G14" s="129">
        <v>1497.3786900000002</v>
      </c>
      <c r="H14" s="72">
        <v>5488.2620800000004</v>
      </c>
      <c r="I14" s="58">
        <v>7633.107860000001</v>
      </c>
      <c r="J14" s="59">
        <v>-174318.20843</v>
      </c>
      <c r="K14" s="60">
        <v>-139964.94537000003</v>
      </c>
    </row>
    <row r="15" spans="1:11" x14ac:dyDescent="0.25">
      <c r="A15" s="39" t="s">
        <v>6</v>
      </c>
      <c r="B15" s="162">
        <v>273010.80810999998</v>
      </c>
      <c r="C15" s="130">
        <v>188355.55917000002</v>
      </c>
      <c r="D15" s="162">
        <v>7410.6491500000002</v>
      </c>
      <c r="E15" s="129">
        <v>5501.1357199999993</v>
      </c>
      <c r="F15" s="72">
        <v>1074.2262300000002</v>
      </c>
      <c r="G15" s="129">
        <v>1415.7599499999999</v>
      </c>
      <c r="H15" s="72">
        <v>8484.8753800000013</v>
      </c>
      <c r="I15" s="58">
        <v>6916.895669999999</v>
      </c>
      <c r="J15" s="59">
        <v>-264525.93273</v>
      </c>
      <c r="K15" s="60">
        <v>-181438.66350000002</v>
      </c>
    </row>
    <row r="16" spans="1:11" x14ac:dyDescent="0.25">
      <c r="A16" s="39" t="s">
        <v>7</v>
      </c>
      <c r="B16" s="162">
        <v>326109.01804</v>
      </c>
      <c r="C16" s="130">
        <v>265248.71573999996</v>
      </c>
      <c r="D16" s="162">
        <v>64.56</v>
      </c>
      <c r="E16" s="129">
        <v>171.48750000000001</v>
      </c>
      <c r="F16" s="72">
        <v>6807.8199000000004</v>
      </c>
      <c r="G16" s="129">
        <v>3598.1689600000004</v>
      </c>
      <c r="H16" s="72">
        <v>6872.3799000000008</v>
      </c>
      <c r="I16" s="58">
        <v>3769.6564600000006</v>
      </c>
      <c r="J16" s="59">
        <v>-319236.63814</v>
      </c>
      <c r="K16" s="60">
        <v>-261479.05927999996</v>
      </c>
    </row>
    <row r="17" spans="1:11" x14ac:dyDescent="0.25">
      <c r="A17" s="39" t="s">
        <v>8</v>
      </c>
      <c r="B17" s="162">
        <v>127135.90233000001</v>
      </c>
      <c r="C17" s="130">
        <v>97162.06164</v>
      </c>
      <c r="D17" s="162">
        <v>495.66644999999994</v>
      </c>
      <c r="E17" s="129">
        <v>302.52946000000003</v>
      </c>
      <c r="F17" s="72">
        <v>1919.7903100000001</v>
      </c>
      <c r="G17" s="129">
        <v>2711.4703</v>
      </c>
      <c r="H17" s="72">
        <v>2415.45676</v>
      </c>
      <c r="I17" s="58">
        <v>3013.9997600000002</v>
      </c>
      <c r="J17" s="59">
        <v>-124720.44557000001</v>
      </c>
      <c r="K17" s="60">
        <v>-94148.061879999994</v>
      </c>
    </row>
    <row r="18" spans="1:11" x14ac:dyDescent="0.25">
      <c r="A18" s="39" t="s">
        <v>9</v>
      </c>
      <c r="B18" s="162">
        <v>251.44814000000002</v>
      </c>
      <c r="C18" s="130">
        <v>4.4093599999999995</v>
      </c>
      <c r="D18" s="162">
        <v>0</v>
      </c>
      <c r="E18" s="129">
        <v>0</v>
      </c>
      <c r="F18" s="72">
        <v>0</v>
      </c>
      <c r="G18" s="129">
        <v>0</v>
      </c>
      <c r="H18" s="72">
        <v>0</v>
      </c>
      <c r="I18" s="58">
        <v>0</v>
      </c>
      <c r="J18" s="59">
        <v>-251.44814000000002</v>
      </c>
      <c r="K18" s="60">
        <v>-4.4093599999999995</v>
      </c>
    </row>
    <row r="19" spans="1:11" x14ac:dyDescent="0.25">
      <c r="A19" s="39" t="s">
        <v>11</v>
      </c>
      <c r="B19" s="162">
        <v>234373.73804999999</v>
      </c>
      <c r="C19" s="130">
        <v>180640.78868999996</v>
      </c>
      <c r="D19" s="162">
        <v>0</v>
      </c>
      <c r="E19" s="129">
        <v>0</v>
      </c>
      <c r="F19" s="72">
        <v>19558.155930000001</v>
      </c>
      <c r="G19" s="129">
        <v>12386.004889999998</v>
      </c>
      <c r="H19" s="72">
        <v>19558.155930000001</v>
      </c>
      <c r="I19" s="58">
        <v>12386.004889999998</v>
      </c>
      <c r="J19" s="97" t="s">
        <v>188</v>
      </c>
      <c r="K19" s="98" t="s">
        <v>188</v>
      </c>
    </row>
    <row r="20" spans="1:11" x14ac:dyDescent="0.25">
      <c r="A20" s="39" t="s">
        <v>10</v>
      </c>
      <c r="B20" s="162">
        <v>28521.759610000005</v>
      </c>
      <c r="C20" s="130">
        <v>26318.470160000004</v>
      </c>
      <c r="D20" s="162">
        <v>0</v>
      </c>
      <c r="E20" s="129">
        <v>0</v>
      </c>
      <c r="F20" s="72">
        <v>0</v>
      </c>
      <c r="G20" s="129">
        <v>0</v>
      </c>
      <c r="H20" s="72">
        <v>0</v>
      </c>
      <c r="I20" s="58">
        <v>0</v>
      </c>
      <c r="J20" s="59">
        <v>-28521.759610000005</v>
      </c>
      <c r="K20" s="60">
        <v>-26318.470160000004</v>
      </c>
    </row>
    <row r="21" spans="1:11" x14ac:dyDescent="0.25">
      <c r="A21" s="39" t="s">
        <v>12</v>
      </c>
      <c r="B21" s="162">
        <v>3131.739</v>
      </c>
      <c r="C21" s="130">
        <v>1451.20506</v>
      </c>
      <c r="D21" s="162">
        <v>0</v>
      </c>
      <c r="E21" s="129">
        <v>0</v>
      </c>
      <c r="F21" s="72">
        <v>1260.1326299999998</v>
      </c>
      <c r="G21" s="129">
        <v>539.43146000000013</v>
      </c>
      <c r="H21" s="72">
        <v>1260.1326299999998</v>
      </c>
      <c r="I21" s="58">
        <v>539.43146000000013</v>
      </c>
      <c r="J21" s="59">
        <v>-1871.6063700000002</v>
      </c>
      <c r="K21" s="60">
        <v>-911.77359999999987</v>
      </c>
    </row>
    <row r="22" spans="1:11" ht="15.75" thickBot="1" x14ac:dyDescent="0.3">
      <c r="A22" s="2" t="s">
        <v>13</v>
      </c>
      <c r="B22" s="139">
        <v>1686392.7186169999</v>
      </c>
      <c r="C22" s="73">
        <v>1299901.7251479998</v>
      </c>
      <c r="D22" s="75">
        <v>367381.03894200001</v>
      </c>
      <c r="E22" s="139">
        <v>324602.96084399993</v>
      </c>
      <c r="F22" s="73">
        <v>80041.84424999998</v>
      </c>
      <c r="G22" s="139">
        <v>44758.487289999997</v>
      </c>
      <c r="H22" s="73">
        <v>447422.88319199998</v>
      </c>
      <c r="I22" s="139">
        <v>369361.44813400001</v>
      </c>
      <c r="J22" s="67">
        <v>-1024154.253305</v>
      </c>
      <c r="K22" s="67">
        <v>-762285.49321400013</v>
      </c>
    </row>
    <row r="23" spans="1:11" ht="15.75" thickTop="1" x14ac:dyDescent="0.25">
      <c r="A23" s="155" t="s">
        <v>85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</row>
    <row r="24" spans="1:11" x14ac:dyDescent="0.25">
      <c r="A24" s="155" t="s">
        <v>86</v>
      </c>
      <c r="B24" s="156"/>
      <c r="C24" s="156"/>
      <c r="D24" s="156"/>
      <c r="E24" s="156"/>
      <c r="F24" s="156"/>
      <c r="G24" s="156"/>
      <c r="H24" s="156"/>
      <c r="I24" s="156"/>
      <c r="J24" s="40"/>
      <c r="K24" s="40"/>
    </row>
    <row r="25" spans="1:11" x14ac:dyDescent="0.25">
      <c r="A25" s="155" t="s">
        <v>195</v>
      </c>
      <c r="B25" s="156"/>
      <c r="C25" s="156"/>
      <c r="D25" s="24"/>
      <c r="E25" s="24"/>
      <c r="F25" s="24"/>
      <c r="G25" s="156"/>
      <c r="H25" s="24"/>
      <c r="I25" s="24"/>
      <c r="J25" s="22"/>
      <c r="K25" s="156"/>
    </row>
    <row r="26" spans="1:11" x14ac:dyDescent="0.25">
      <c r="A26" s="156"/>
      <c r="B26" s="3"/>
      <c r="C26" s="3"/>
      <c r="D26" s="3"/>
      <c r="E26" s="3"/>
      <c r="F26" s="3"/>
      <c r="G26" s="3"/>
      <c r="H26" s="24"/>
      <c r="I26" s="24"/>
      <c r="J26" s="22"/>
      <c r="K26" s="22"/>
    </row>
    <row r="27" spans="1:11" x14ac:dyDescent="0.25">
      <c r="A27" s="150"/>
      <c r="B27" s="149"/>
      <c r="C27" s="156"/>
      <c r="D27" s="156"/>
      <c r="E27" s="156"/>
      <c r="F27" s="156"/>
      <c r="G27" s="156"/>
      <c r="H27" s="156"/>
      <c r="I27" s="156"/>
      <c r="J27" s="156"/>
      <c r="K27" s="156"/>
    </row>
    <row r="28" spans="1:11" x14ac:dyDescent="0.25">
      <c r="A28" s="150"/>
      <c r="B28" s="149"/>
      <c r="C28" s="156"/>
      <c r="D28" s="156"/>
      <c r="E28" s="156"/>
      <c r="F28" s="156"/>
      <c r="G28" s="156"/>
      <c r="H28" s="156"/>
      <c r="I28" s="156"/>
      <c r="J28" s="156"/>
      <c r="K28" s="156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zoomScaleNormal="100" workbookViewId="0">
      <selection activeCell="A24" sqref="A24"/>
    </sheetView>
  </sheetViews>
  <sheetFormatPr defaultRowHeight="15" x14ac:dyDescent="0.25"/>
  <cols>
    <col min="1" max="1" width="23.7109375" style="4" customWidth="1"/>
    <col min="2" max="9" width="12.85546875" style="4" customWidth="1"/>
    <col min="10" max="16384" width="9.140625" style="4"/>
  </cols>
  <sheetData>
    <row r="1" spans="1:9" x14ac:dyDescent="0.25">
      <c r="A1" s="222" t="s">
        <v>133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2" t="s">
        <v>129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25">
      <c r="A3" s="222" t="s">
        <v>198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9"/>
      <c r="B4" s="9"/>
      <c r="C4" s="9"/>
      <c r="D4" s="9"/>
      <c r="E4" s="9"/>
      <c r="F4" s="9"/>
      <c r="G4" s="9"/>
      <c r="H4" s="9"/>
      <c r="I4" s="13" t="s">
        <v>173</v>
      </c>
    </row>
    <row r="5" spans="1:9" x14ac:dyDescent="0.25">
      <c r="A5" s="223" t="s">
        <v>29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</row>
    <row r="6" spans="1:9" x14ac:dyDescent="0.25">
      <c r="A6" s="223"/>
      <c r="B6" s="223"/>
      <c r="C6" s="223"/>
      <c r="D6" s="223" t="s">
        <v>16</v>
      </c>
      <c r="E6" s="223"/>
      <c r="F6" s="229" t="s">
        <v>17</v>
      </c>
      <c r="G6" s="223"/>
      <c r="H6" s="229" t="s">
        <v>18</v>
      </c>
      <c r="I6" s="223"/>
    </row>
    <row r="7" spans="1:9" x14ac:dyDescent="0.25">
      <c r="A7" s="42"/>
      <c r="B7" s="9" t="s">
        <v>197</v>
      </c>
      <c r="C7" s="33" t="s">
        <v>197</v>
      </c>
      <c r="D7" s="9" t="s">
        <v>197</v>
      </c>
      <c r="E7" s="33" t="s">
        <v>197</v>
      </c>
      <c r="F7" s="9" t="s">
        <v>197</v>
      </c>
      <c r="G7" s="33" t="s">
        <v>197</v>
      </c>
      <c r="H7" s="9" t="s">
        <v>197</v>
      </c>
      <c r="I7" s="33" t="s">
        <v>197</v>
      </c>
    </row>
    <row r="8" spans="1:9" x14ac:dyDescent="0.25">
      <c r="A8" s="43"/>
      <c r="B8" s="35">
        <v>2021</v>
      </c>
      <c r="C8" s="36">
        <v>2020</v>
      </c>
      <c r="D8" s="35">
        <v>2021</v>
      </c>
      <c r="E8" s="36">
        <v>2020</v>
      </c>
      <c r="F8" s="35">
        <v>2021</v>
      </c>
      <c r="G8" s="36">
        <v>2020</v>
      </c>
      <c r="H8" s="35">
        <v>2021</v>
      </c>
      <c r="I8" s="37">
        <v>2020</v>
      </c>
    </row>
    <row r="9" spans="1:9" x14ac:dyDescent="0.25">
      <c r="A9" s="46" t="s">
        <v>19</v>
      </c>
      <c r="B9" s="162">
        <v>611235.41522300011</v>
      </c>
      <c r="C9" s="129">
        <v>526633.16249800008</v>
      </c>
      <c r="D9" s="140">
        <v>78580.649091999992</v>
      </c>
      <c r="E9" s="129">
        <v>74456.563924999995</v>
      </c>
      <c r="F9" s="130">
        <v>14780.008350000002</v>
      </c>
      <c r="G9" s="130">
        <v>15085.322190000001</v>
      </c>
      <c r="H9" s="162">
        <v>93360.657441999996</v>
      </c>
      <c r="I9" s="129">
        <v>89541.886115000001</v>
      </c>
    </row>
    <row r="10" spans="1:9" x14ac:dyDescent="0.25">
      <c r="A10" s="46" t="s">
        <v>20</v>
      </c>
      <c r="B10" s="162">
        <v>222163.07610000001</v>
      </c>
      <c r="C10" s="129">
        <v>166604.39212</v>
      </c>
      <c r="D10" s="140">
        <v>3322.5815699999998</v>
      </c>
      <c r="E10" s="129">
        <v>1857.6148400000004</v>
      </c>
      <c r="F10" s="130">
        <v>37351.480919999995</v>
      </c>
      <c r="G10" s="130">
        <v>14645.90444</v>
      </c>
      <c r="H10" s="162">
        <v>40674.062489999997</v>
      </c>
      <c r="I10" s="129">
        <v>16503.51928</v>
      </c>
    </row>
    <row r="11" spans="1:9" x14ac:dyDescent="0.25">
      <c r="A11" s="46" t="s">
        <v>21</v>
      </c>
      <c r="B11" s="162">
        <v>17881.51799</v>
      </c>
      <c r="C11" s="129">
        <v>16293.572609999997</v>
      </c>
      <c r="D11" s="140">
        <v>102546.05603599998</v>
      </c>
      <c r="E11" s="129">
        <v>114628.72318099999</v>
      </c>
      <c r="F11" s="130">
        <v>865.59393</v>
      </c>
      <c r="G11" s="130">
        <v>654.08895999999982</v>
      </c>
      <c r="H11" s="162">
        <v>103411.64996599998</v>
      </c>
      <c r="I11" s="129">
        <v>115282.81214099999</v>
      </c>
    </row>
    <row r="12" spans="1:9" x14ac:dyDescent="0.25">
      <c r="A12" s="46" t="s">
        <v>22</v>
      </c>
      <c r="B12" s="162">
        <v>71332.945030000003</v>
      </c>
      <c r="C12" s="129">
        <v>58013.346319999997</v>
      </c>
      <c r="D12" s="140">
        <v>85375.937065000006</v>
      </c>
      <c r="E12" s="129">
        <v>51422.202749999997</v>
      </c>
      <c r="F12" s="130">
        <v>178.97747000000001</v>
      </c>
      <c r="G12" s="130">
        <v>288.52882999999997</v>
      </c>
      <c r="H12" s="162">
        <v>85554.914535000004</v>
      </c>
      <c r="I12" s="129">
        <v>51710.73158</v>
      </c>
    </row>
    <row r="13" spans="1:9" x14ac:dyDescent="0.25">
      <c r="A13" s="46" t="s">
        <v>24</v>
      </c>
      <c r="B13" s="162">
        <v>19950.01528</v>
      </c>
      <c r="C13" s="129">
        <v>16121.715100000001</v>
      </c>
      <c r="D13" s="140">
        <v>1707.6285299999997</v>
      </c>
      <c r="E13" s="129">
        <v>1668.4843299999998</v>
      </c>
      <c r="F13" s="130">
        <v>25.189720000000001</v>
      </c>
      <c r="G13" s="130">
        <v>1338.5622599999999</v>
      </c>
      <c r="H13" s="162">
        <v>1732.8182499999998</v>
      </c>
      <c r="I13" s="129">
        <v>3007.0465899999999</v>
      </c>
    </row>
    <row r="14" spans="1:9" x14ac:dyDescent="0.25">
      <c r="A14" s="46" t="s">
        <v>25</v>
      </c>
      <c r="B14" s="162">
        <v>19339.071330000002</v>
      </c>
      <c r="C14" s="129">
        <v>16981.701149999997</v>
      </c>
      <c r="D14" s="140">
        <v>0</v>
      </c>
      <c r="E14" s="129">
        <v>51.218669999999996</v>
      </c>
      <c r="F14" s="130">
        <v>2.5924899999999997</v>
      </c>
      <c r="G14" s="130">
        <v>0</v>
      </c>
      <c r="H14" s="162">
        <v>2.5924899999999997</v>
      </c>
      <c r="I14" s="129">
        <v>51.218669999999996</v>
      </c>
    </row>
    <row r="15" spans="1:9" x14ac:dyDescent="0.25">
      <c r="A15" s="46" t="s">
        <v>23</v>
      </c>
      <c r="B15" s="162">
        <v>233696.00115</v>
      </c>
      <c r="C15" s="129">
        <v>139813.26521000001</v>
      </c>
      <c r="D15" s="140">
        <v>26886.725308999998</v>
      </c>
      <c r="E15" s="129">
        <v>12240.58606</v>
      </c>
      <c r="F15" s="130">
        <v>19092.905209999997</v>
      </c>
      <c r="G15" s="130">
        <v>8272.392679999999</v>
      </c>
      <c r="H15" s="162">
        <v>45979.630518999998</v>
      </c>
      <c r="I15" s="129">
        <v>20512.978739999999</v>
      </c>
    </row>
    <row r="16" spans="1:9" x14ac:dyDescent="0.25">
      <c r="A16" s="46" t="s">
        <v>161</v>
      </c>
      <c r="B16" s="162">
        <v>45180.785340000002</v>
      </c>
      <c r="C16" s="129">
        <v>36778.683789999995</v>
      </c>
      <c r="D16" s="140">
        <v>57402.821209999995</v>
      </c>
      <c r="E16" s="129">
        <v>52608.095838999994</v>
      </c>
      <c r="F16" s="130">
        <v>1003.9481999999998</v>
      </c>
      <c r="G16" s="130">
        <v>812.41743999999994</v>
      </c>
      <c r="H16" s="162">
        <v>58406.769409999994</v>
      </c>
      <c r="I16" s="129">
        <v>53420.513278999992</v>
      </c>
    </row>
    <row r="17" spans="1:9" x14ac:dyDescent="0.25">
      <c r="A17" s="46" t="s">
        <v>26</v>
      </c>
      <c r="B17" s="162">
        <v>12981.190039999998</v>
      </c>
      <c r="C17" s="129">
        <v>10627.27483</v>
      </c>
      <c r="D17" s="140">
        <v>296.02609999999999</v>
      </c>
      <c r="E17" s="129">
        <v>1411.2382999999998</v>
      </c>
      <c r="F17" s="130">
        <v>127.52354999999999</v>
      </c>
      <c r="G17" s="130">
        <v>274.66145</v>
      </c>
      <c r="H17" s="162">
        <v>423.54964999999999</v>
      </c>
      <c r="I17" s="129">
        <v>1685.8997499999998</v>
      </c>
    </row>
    <row r="18" spans="1:9" x14ac:dyDescent="0.25">
      <c r="A18" s="46" t="s">
        <v>162</v>
      </c>
      <c r="B18" s="162">
        <v>60.494010000000003</v>
      </c>
      <c r="C18" s="129">
        <v>20.501549999999998</v>
      </c>
      <c r="D18" s="140">
        <v>0</v>
      </c>
      <c r="E18" s="129">
        <v>0</v>
      </c>
      <c r="F18" s="130">
        <v>0</v>
      </c>
      <c r="G18" s="130">
        <v>0</v>
      </c>
      <c r="H18" s="162">
        <v>0</v>
      </c>
      <c r="I18" s="129">
        <v>0</v>
      </c>
    </row>
    <row r="19" spans="1:9" x14ac:dyDescent="0.25">
      <c r="A19" s="46" t="s">
        <v>27</v>
      </c>
      <c r="B19" s="162">
        <v>261560.15049999999</v>
      </c>
      <c r="C19" s="129">
        <v>189922.43426999997</v>
      </c>
      <c r="D19" s="140">
        <v>79.8</v>
      </c>
      <c r="E19" s="129">
        <v>349.55214000000001</v>
      </c>
      <c r="F19" s="130">
        <v>720.23403000000008</v>
      </c>
      <c r="G19" s="130">
        <v>479.54795999999999</v>
      </c>
      <c r="H19" s="162">
        <v>800.03403000000003</v>
      </c>
      <c r="I19" s="129">
        <v>829.1001</v>
      </c>
    </row>
    <row r="20" spans="1:9" x14ac:dyDescent="0.25">
      <c r="A20" s="46" t="s">
        <v>28</v>
      </c>
      <c r="B20" s="162">
        <v>171012.05662400002</v>
      </c>
      <c r="C20" s="129">
        <v>122091.67570000001</v>
      </c>
      <c r="D20" s="140">
        <v>11182.814030000001</v>
      </c>
      <c r="E20" s="129">
        <v>13908.68081</v>
      </c>
      <c r="F20" s="130">
        <v>5893.3903799999998</v>
      </c>
      <c r="G20" s="130">
        <v>2907.0610799999995</v>
      </c>
      <c r="H20" s="132">
        <v>17076.204410000002</v>
      </c>
      <c r="I20" s="131">
        <v>16815.741889999998</v>
      </c>
    </row>
    <row r="21" spans="1:9" ht="15.75" thickBot="1" x14ac:dyDescent="0.3">
      <c r="A21" s="47" t="s">
        <v>13</v>
      </c>
      <c r="B21" s="141">
        <v>1686392.7186169999</v>
      </c>
      <c r="C21" s="78">
        <v>1299901.7251480003</v>
      </c>
      <c r="D21" s="77">
        <v>367381.03894199996</v>
      </c>
      <c r="E21" s="141">
        <v>324602.96084499999</v>
      </c>
      <c r="F21" s="77">
        <v>80041.844250000009</v>
      </c>
      <c r="G21" s="141">
        <v>44758.487289999997</v>
      </c>
      <c r="H21" s="77">
        <v>447422.88319199998</v>
      </c>
      <c r="I21" s="78">
        <v>369361.44813499996</v>
      </c>
    </row>
    <row r="22" spans="1:9" ht="15.75" thickTop="1" x14ac:dyDescent="0.25">
      <c r="A22" s="155" t="s">
        <v>85</v>
      </c>
      <c r="B22" s="24"/>
      <c r="C22" s="24"/>
      <c r="D22" s="24"/>
      <c r="E22" s="24"/>
      <c r="F22" s="24"/>
      <c r="G22" s="24"/>
      <c r="H22" s="156"/>
      <c r="I22" s="156"/>
    </row>
    <row r="23" spans="1:9" x14ac:dyDescent="0.25">
      <c r="A23" s="155" t="s">
        <v>86</v>
      </c>
      <c r="B23" s="24"/>
      <c r="C23" s="24"/>
      <c r="D23" s="24"/>
      <c r="E23" s="24"/>
      <c r="F23" s="24"/>
      <c r="G23" s="24"/>
      <c r="H23" s="24"/>
      <c r="I23" s="24"/>
    </row>
    <row r="24" spans="1:9" x14ac:dyDescent="0.25">
      <c r="A24" s="156"/>
      <c r="B24" s="24"/>
      <c r="C24" s="24"/>
      <c r="D24" s="24"/>
      <c r="E24" s="171"/>
      <c r="F24" s="24"/>
      <c r="G24" s="24"/>
      <c r="H24" s="24"/>
      <c r="I24" s="24"/>
    </row>
    <row r="25" spans="1:9" x14ac:dyDescent="0.25">
      <c r="A25" s="156"/>
      <c r="B25" s="69"/>
      <c r="C25" s="69"/>
      <c r="D25" s="69"/>
      <c r="E25" s="69"/>
      <c r="F25" s="69"/>
      <c r="G25" s="69"/>
      <c r="H25" s="69"/>
      <c r="I25" s="69"/>
    </row>
    <row r="26" spans="1:9" x14ac:dyDescent="0.25">
      <c r="A26" s="156"/>
      <c r="B26" s="69"/>
      <c r="C26" s="69"/>
      <c r="D26" s="69"/>
      <c r="E26" s="69"/>
      <c r="F26" s="69"/>
      <c r="G26" s="69"/>
      <c r="H26" s="69"/>
      <c r="I26" s="69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activeCell="A26" sqref="A26"/>
    </sheetView>
  </sheetViews>
  <sheetFormatPr defaultRowHeight="15" x14ac:dyDescent="0.25"/>
  <cols>
    <col min="1" max="1" width="22.42578125" style="4" customWidth="1"/>
    <col min="2" max="5" width="11.5703125" style="4" bestFit="1" customWidth="1"/>
    <col min="6" max="7" width="10.5703125" style="4" bestFit="1" customWidth="1"/>
    <col min="8" max="11" width="11.5703125" style="4" bestFit="1" customWidth="1"/>
    <col min="12" max="16384" width="9.140625" style="4"/>
  </cols>
  <sheetData>
    <row r="1" spans="1:11" x14ac:dyDescent="0.25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157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198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9"/>
      <c r="B4" s="9"/>
      <c r="C4" s="9"/>
      <c r="D4" s="9"/>
      <c r="E4" s="9"/>
      <c r="F4" s="9"/>
      <c r="G4" s="9"/>
      <c r="H4" s="9"/>
      <c r="I4" s="156"/>
      <c r="J4" s="156"/>
      <c r="K4" s="13" t="s">
        <v>173</v>
      </c>
    </row>
    <row r="5" spans="1:11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  <c r="J6" s="232"/>
      <c r="K6" s="233"/>
    </row>
    <row r="7" spans="1:11" x14ac:dyDescent="0.25">
      <c r="A7" s="31"/>
      <c r="B7" s="9" t="s">
        <v>197</v>
      </c>
      <c r="C7" s="33" t="s">
        <v>197</v>
      </c>
      <c r="D7" s="9" t="s">
        <v>197</v>
      </c>
      <c r="E7" s="33" t="s">
        <v>197</v>
      </c>
      <c r="F7" s="9" t="s">
        <v>197</v>
      </c>
      <c r="G7" s="33" t="s">
        <v>197</v>
      </c>
      <c r="H7" s="9" t="s">
        <v>197</v>
      </c>
      <c r="I7" s="33" t="s">
        <v>197</v>
      </c>
      <c r="J7" s="9" t="s">
        <v>197</v>
      </c>
      <c r="K7" s="33" t="s">
        <v>197</v>
      </c>
    </row>
    <row r="8" spans="1:11" x14ac:dyDescent="0.25">
      <c r="A8" s="34"/>
      <c r="B8" s="35">
        <v>2021</v>
      </c>
      <c r="C8" s="36">
        <v>2020</v>
      </c>
      <c r="D8" s="35">
        <v>2021</v>
      </c>
      <c r="E8" s="36">
        <v>2020</v>
      </c>
      <c r="F8" s="35">
        <v>2021</v>
      </c>
      <c r="G8" s="36">
        <v>2020</v>
      </c>
      <c r="H8" s="35">
        <v>2021</v>
      </c>
      <c r="I8" s="36">
        <v>2020</v>
      </c>
      <c r="J8" s="35">
        <v>2021</v>
      </c>
      <c r="K8" s="37">
        <v>2020</v>
      </c>
    </row>
    <row r="9" spans="1:11" x14ac:dyDescent="0.25">
      <c r="A9" s="39" t="s">
        <v>0</v>
      </c>
      <c r="B9" s="130">
        <v>5539.9820600000003</v>
      </c>
      <c r="C9" s="129">
        <v>4523.4883899999995</v>
      </c>
      <c r="D9" s="72">
        <v>53998.953019999986</v>
      </c>
      <c r="E9" s="129">
        <v>45403.163409999994</v>
      </c>
      <c r="F9" s="72">
        <v>26.981249999999999</v>
      </c>
      <c r="G9" s="72">
        <v>0</v>
      </c>
      <c r="H9" s="80">
        <v>54025.934269999983</v>
      </c>
      <c r="I9" s="79">
        <v>45403.163409999994</v>
      </c>
      <c r="J9" s="162">
        <v>48485.952209999981</v>
      </c>
      <c r="K9" s="129">
        <v>40879.675019999995</v>
      </c>
    </row>
    <row r="10" spans="1:11" x14ac:dyDescent="0.25">
      <c r="A10" s="39" t="s">
        <v>1</v>
      </c>
      <c r="B10" s="130">
        <v>18297.486980000001</v>
      </c>
      <c r="C10" s="129">
        <v>16772.107120000004</v>
      </c>
      <c r="D10" s="72">
        <v>565.04753000000005</v>
      </c>
      <c r="E10" s="129">
        <v>0</v>
      </c>
      <c r="F10" s="72">
        <v>225.292</v>
      </c>
      <c r="G10" s="72">
        <v>0.58360000000000001</v>
      </c>
      <c r="H10" s="80">
        <v>790.33953000000008</v>
      </c>
      <c r="I10" s="79">
        <v>0.58360000000000001</v>
      </c>
      <c r="J10" s="64">
        <v>-17507.14745</v>
      </c>
      <c r="K10" s="65">
        <v>-16771.523520000002</v>
      </c>
    </row>
    <row r="11" spans="1:11" x14ac:dyDescent="0.25">
      <c r="A11" s="39" t="s">
        <v>2</v>
      </c>
      <c r="B11" s="130">
        <v>1.25227</v>
      </c>
      <c r="C11" s="129">
        <v>0.11097</v>
      </c>
      <c r="D11" s="72">
        <v>38.64228</v>
      </c>
      <c r="E11" s="129">
        <v>59.34487</v>
      </c>
      <c r="F11" s="72">
        <v>0</v>
      </c>
      <c r="G11" s="72">
        <v>0</v>
      </c>
      <c r="H11" s="80">
        <v>38.64228</v>
      </c>
      <c r="I11" s="79">
        <v>59.34487</v>
      </c>
      <c r="J11" s="64">
        <v>37.390009999999997</v>
      </c>
      <c r="K11" s="65">
        <v>59.233899999999998</v>
      </c>
    </row>
    <row r="12" spans="1:11" x14ac:dyDescent="0.25">
      <c r="A12" s="39" t="s">
        <v>3</v>
      </c>
      <c r="B12" s="130">
        <v>0</v>
      </c>
      <c r="C12" s="129">
        <v>0</v>
      </c>
      <c r="D12" s="72">
        <v>0</v>
      </c>
      <c r="E12" s="129">
        <v>4875.5227189999996</v>
      </c>
      <c r="F12" s="72">
        <v>0</v>
      </c>
      <c r="G12" s="72">
        <v>0</v>
      </c>
      <c r="H12" s="80">
        <v>0</v>
      </c>
      <c r="I12" s="79">
        <v>4875.5227189999996</v>
      </c>
      <c r="J12" s="64">
        <v>0</v>
      </c>
      <c r="K12" s="65">
        <v>4875.5227189999996</v>
      </c>
    </row>
    <row r="13" spans="1:11" x14ac:dyDescent="0.25">
      <c r="A13" s="39" t="s">
        <v>4</v>
      </c>
      <c r="B13" s="130">
        <v>4.0068099999999998</v>
      </c>
      <c r="C13" s="129">
        <v>0.67664999999999997</v>
      </c>
      <c r="D13" s="72">
        <v>125.05846</v>
      </c>
      <c r="E13" s="129">
        <v>296.04996999999997</v>
      </c>
      <c r="F13" s="72">
        <v>0</v>
      </c>
      <c r="G13" s="72">
        <v>0</v>
      </c>
      <c r="H13" s="80">
        <v>125.05846</v>
      </c>
      <c r="I13" s="79">
        <v>296.04996999999997</v>
      </c>
      <c r="J13" s="64">
        <v>121.05165</v>
      </c>
      <c r="K13" s="65">
        <v>295.37331999999998</v>
      </c>
    </row>
    <row r="14" spans="1:11" x14ac:dyDescent="0.25">
      <c r="A14" s="39" t="s">
        <v>5</v>
      </c>
      <c r="B14" s="130">
        <v>11666.046530000001</v>
      </c>
      <c r="C14" s="129">
        <v>8545.2691599999998</v>
      </c>
      <c r="D14" s="72">
        <v>452.27306999999996</v>
      </c>
      <c r="E14" s="129">
        <v>371.96080000000001</v>
      </c>
      <c r="F14" s="72">
        <v>0</v>
      </c>
      <c r="G14" s="72">
        <v>17.354740000000003</v>
      </c>
      <c r="H14" s="80">
        <v>452.27306999999996</v>
      </c>
      <c r="I14" s="79">
        <v>389.31554</v>
      </c>
      <c r="J14" s="64">
        <v>-11213.773460000002</v>
      </c>
      <c r="K14" s="65">
        <v>-8155.9536200000002</v>
      </c>
    </row>
    <row r="15" spans="1:11" x14ac:dyDescent="0.25">
      <c r="A15" s="39" t="s">
        <v>6</v>
      </c>
      <c r="B15" s="130">
        <v>4413.9496200000003</v>
      </c>
      <c r="C15" s="129">
        <v>3157.02088</v>
      </c>
      <c r="D15" s="72">
        <v>2222.8468499999999</v>
      </c>
      <c r="E15" s="129">
        <v>1602.0540700000001</v>
      </c>
      <c r="F15" s="72">
        <v>348.94769999999994</v>
      </c>
      <c r="G15" s="72">
        <v>447.51999000000001</v>
      </c>
      <c r="H15" s="80">
        <v>2571.7945499999996</v>
      </c>
      <c r="I15" s="79">
        <v>2049.5740599999999</v>
      </c>
      <c r="J15" s="64">
        <v>-1842.1550700000007</v>
      </c>
      <c r="K15" s="65">
        <v>-1107.4468200000001</v>
      </c>
    </row>
    <row r="16" spans="1:11" x14ac:dyDescent="0.25">
      <c r="A16" s="39" t="s">
        <v>7</v>
      </c>
      <c r="B16" s="130">
        <v>2632.0062199999998</v>
      </c>
      <c r="C16" s="129">
        <v>1433.15653</v>
      </c>
      <c r="D16" s="72">
        <v>0</v>
      </c>
      <c r="E16" s="129">
        <v>0</v>
      </c>
      <c r="F16" s="72">
        <v>0</v>
      </c>
      <c r="G16" s="72">
        <v>62.422029999999999</v>
      </c>
      <c r="H16" s="80">
        <v>0</v>
      </c>
      <c r="I16" s="79">
        <v>62.422029999999999</v>
      </c>
      <c r="J16" s="64">
        <v>-2632.0062199999998</v>
      </c>
      <c r="K16" s="65">
        <v>-1370.7345</v>
      </c>
    </row>
    <row r="17" spans="1:11" x14ac:dyDescent="0.25">
      <c r="A17" s="39" t="s">
        <v>8</v>
      </c>
      <c r="B17" s="130">
        <v>2448.6531300000001</v>
      </c>
      <c r="C17" s="129">
        <v>2203.7830800000002</v>
      </c>
      <c r="D17" s="72">
        <v>0</v>
      </c>
      <c r="E17" s="129">
        <v>0</v>
      </c>
      <c r="F17" s="72">
        <v>0</v>
      </c>
      <c r="G17" s="72">
        <v>8.8719600000000014</v>
      </c>
      <c r="H17" s="80">
        <v>0</v>
      </c>
      <c r="I17" s="79">
        <v>8.8719600000000014</v>
      </c>
      <c r="J17" s="64">
        <v>-2448.6531300000001</v>
      </c>
      <c r="K17" s="65">
        <v>-2194.9111200000002</v>
      </c>
    </row>
    <row r="18" spans="1:11" x14ac:dyDescent="0.25">
      <c r="A18" s="39" t="s">
        <v>9</v>
      </c>
      <c r="B18" s="130">
        <v>0</v>
      </c>
      <c r="C18" s="129">
        <v>0</v>
      </c>
      <c r="D18" s="72">
        <v>0</v>
      </c>
      <c r="E18" s="129">
        <v>0</v>
      </c>
      <c r="F18" s="72">
        <v>0</v>
      </c>
      <c r="G18" s="72">
        <v>0</v>
      </c>
      <c r="H18" s="80">
        <v>0</v>
      </c>
      <c r="I18" s="79">
        <v>0</v>
      </c>
      <c r="J18" s="64">
        <v>0</v>
      </c>
      <c r="K18" s="65">
        <v>0</v>
      </c>
    </row>
    <row r="19" spans="1:11" x14ac:dyDescent="0.25">
      <c r="A19" s="39" t="s">
        <v>11</v>
      </c>
      <c r="B19" s="130">
        <v>125.26572</v>
      </c>
      <c r="C19" s="129">
        <v>0</v>
      </c>
      <c r="D19" s="72">
        <v>0</v>
      </c>
      <c r="E19" s="129">
        <v>0</v>
      </c>
      <c r="F19" s="72">
        <v>393.41250000000002</v>
      </c>
      <c r="G19" s="72">
        <v>223.23636999999999</v>
      </c>
      <c r="H19" s="80">
        <v>393.41250000000002</v>
      </c>
      <c r="I19" s="79">
        <v>223.23636999999999</v>
      </c>
      <c r="J19" s="97" t="s">
        <v>188</v>
      </c>
      <c r="K19" s="98" t="s">
        <v>188</v>
      </c>
    </row>
    <row r="20" spans="1:11" x14ac:dyDescent="0.25">
      <c r="A20" s="39" t="s">
        <v>10</v>
      </c>
      <c r="B20" s="130">
        <v>0</v>
      </c>
      <c r="C20" s="129">
        <v>0</v>
      </c>
      <c r="D20" s="72">
        <v>0</v>
      </c>
      <c r="E20" s="129">
        <v>0</v>
      </c>
      <c r="F20" s="72">
        <v>0</v>
      </c>
      <c r="G20" s="72">
        <v>0</v>
      </c>
      <c r="H20" s="80">
        <v>0</v>
      </c>
      <c r="I20" s="79">
        <v>0</v>
      </c>
      <c r="J20" s="64">
        <v>0</v>
      </c>
      <c r="K20" s="65">
        <v>0</v>
      </c>
    </row>
    <row r="21" spans="1:11" x14ac:dyDescent="0.25">
      <c r="A21" s="39" t="s">
        <v>12</v>
      </c>
      <c r="B21" s="130">
        <v>52.136000000000003</v>
      </c>
      <c r="C21" s="129">
        <v>143.07101</v>
      </c>
      <c r="D21" s="72">
        <v>0</v>
      </c>
      <c r="E21" s="129">
        <v>0</v>
      </c>
      <c r="F21" s="72">
        <v>9.3147500000000001</v>
      </c>
      <c r="G21" s="72">
        <v>52.428750000000001</v>
      </c>
      <c r="H21" s="80">
        <v>9.3147500000000001</v>
      </c>
      <c r="I21" s="79">
        <v>52.428750000000001</v>
      </c>
      <c r="J21" s="170">
        <v>-42.821250000000006</v>
      </c>
      <c r="K21" s="66">
        <v>-90.642259999999993</v>
      </c>
    </row>
    <row r="22" spans="1:11" ht="15.75" thickBot="1" x14ac:dyDescent="0.3">
      <c r="A22" s="2" t="s">
        <v>13</v>
      </c>
      <c r="B22" s="139">
        <v>45180.785340000009</v>
      </c>
      <c r="C22" s="74">
        <v>36778.68379000001</v>
      </c>
      <c r="D22" s="75">
        <v>57402.821209999995</v>
      </c>
      <c r="E22" s="139">
        <v>52608.095838999994</v>
      </c>
      <c r="F22" s="75">
        <v>1003.9481999999999</v>
      </c>
      <c r="G22" s="139">
        <v>812.41744000000006</v>
      </c>
      <c r="H22" s="139">
        <v>58406.769409999979</v>
      </c>
      <c r="I22" s="74">
        <v>53420.513278999992</v>
      </c>
      <c r="J22" s="67">
        <v>12957.837289999976</v>
      </c>
      <c r="K22" s="67">
        <v>16418.59311899999</v>
      </c>
    </row>
    <row r="23" spans="1:11" ht="15.75" thickTop="1" x14ac:dyDescent="0.25">
      <c r="A23" s="155" t="s">
        <v>85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</row>
    <row r="24" spans="1:11" x14ac:dyDescent="0.25">
      <c r="A24" s="155" t="s">
        <v>86</v>
      </c>
      <c r="B24" s="22"/>
      <c r="C24" s="22"/>
      <c r="D24" s="22"/>
      <c r="E24" s="22"/>
      <c r="F24" s="22"/>
      <c r="G24" s="22"/>
      <c r="H24" s="22"/>
      <c r="I24" s="22"/>
      <c r="J24" s="156"/>
      <c r="K24" s="156"/>
    </row>
    <row r="25" spans="1:11" x14ac:dyDescent="0.25">
      <c r="A25" s="155" t="s">
        <v>195</v>
      </c>
      <c r="B25" s="156"/>
      <c r="C25" s="156"/>
      <c r="D25" s="156"/>
      <c r="E25" s="3"/>
      <c r="F25" s="156"/>
      <c r="G25" s="156"/>
      <c r="H25" s="156"/>
      <c r="I25" s="156"/>
      <c r="J25" s="156"/>
      <c r="K25" s="156"/>
    </row>
    <row r="27" spans="1:11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</row>
    <row r="28" spans="1:11" x14ac:dyDescent="0.25">
      <c r="A28" s="156"/>
      <c r="B28" s="142"/>
      <c r="C28" s="142"/>
      <c r="D28" s="142"/>
      <c r="E28" s="169"/>
      <c r="F28" s="142"/>
      <c r="G28" s="142"/>
      <c r="H28" s="142"/>
      <c r="I28" s="169"/>
      <c r="J28" s="156"/>
      <c r="K28" s="156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9"/>
  <sheetViews>
    <sheetView workbookViewId="0">
      <selection activeCell="A26" sqref="A26"/>
    </sheetView>
  </sheetViews>
  <sheetFormatPr defaultRowHeight="15" x14ac:dyDescent="0.25"/>
  <cols>
    <col min="1" max="1" width="26" style="4" customWidth="1"/>
    <col min="2" max="2" width="14.28515625" style="4" bestFit="1" customWidth="1"/>
    <col min="3" max="4" width="13.28515625" style="4" bestFit="1" customWidth="1"/>
    <col min="5" max="5" width="14.28515625" style="4" bestFit="1" customWidth="1"/>
    <col min="6" max="7" width="11.5703125" style="4" bestFit="1" customWidth="1"/>
    <col min="8" max="8" width="13.28515625" style="4" bestFit="1" customWidth="1"/>
    <col min="9" max="9" width="14.28515625" style="4" bestFit="1" customWidth="1"/>
    <col min="10" max="16384" width="9.140625" style="4"/>
  </cols>
  <sheetData>
    <row r="1" spans="1:11" x14ac:dyDescent="0.25">
      <c r="A1" s="222" t="s">
        <v>137</v>
      </c>
      <c r="B1" s="222"/>
      <c r="C1" s="222"/>
      <c r="D1" s="222"/>
      <c r="E1" s="222"/>
      <c r="F1" s="222"/>
      <c r="G1" s="222"/>
      <c r="H1" s="222"/>
      <c r="I1" s="222"/>
      <c r="J1" s="156"/>
      <c r="K1" s="156"/>
    </row>
    <row r="2" spans="1:11" x14ac:dyDescent="0.25">
      <c r="A2" s="222" t="s">
        <v>163</v>
      </c>
      <c r="B2" s="222"/>
      <c r="C2" s="222"/>
      <c r="D2" s="222"/>
      <c r="E2" s="222"/>
      <c r="F2" s="222"/>
      <c r="G2" s="222"/>
      <c r="H2" s="222"/>
      <c r="I2" s="222"/>
      <c r="J2" s="156"/>
      <c r="K2" s="156"/>
    </row>
    <row r="3" spans="1:11" x14ac:dyDescent="0.25">
      <c r="A3" s="222" t="s">
        <v>198</v>
      </c>
      <c r="B3" s="222"/>
      <c r="C3" s="222"/>
      <c r="D3" s="222"/>
      <c r="E3" s="222"/>
      <c r="F3" s="222"/>
      <c r="G3" s="222"/>
      <c r="H3" s="222"/>
      <c r="I3" s="222"/>
      <c r="J3" s="156"/>
      <c r="K3" s="156"/>
    </row>
    <row r="4" spans="1:11" x14ac:dyDescent="0.25">
      <c r="A4" s="9"/>
      <c r="B4" s="9"/>
      <c r="C4" s="9"/>
      <c r="D4" s="9"/>
      <c r="E4" s="9"/>
      <c r="F4" s="9"/>
      <c r="G4" s="9"/>
      <c r="H4" s="9"/>
      <c r="I4" s="13" t="s">
        <v>173</v>
      </c>
      <c r="J4" s="156"/>
      <c r="K4" s="156"/>
    </row>
    <row r="5" spans="1:11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  <c r="J5" s="156"/>
      <c r="K5" s="156"/>
    </row>
    <row r="6" spans="1:11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  <c r="J6" s="156"/>
      <c r="K6" s="156"/>
    </row>
    <row r="7" spans="1:11" x14ac:dyDescent="0.25">
      <c r="A7" s="5"/>
      <c r="B7" s="9" t="s">
        <v>197</v>
      </c>
      <c r="C7" s="33" t="s">
        <v>197</v>
      </c>
      <c r="D7" s="9" t="s">
        <v>197</v>
      </c>
      <c r="E7" s="33" t="s">
        <v>197</v>
      </c>
      <c r="F7" s="9" t="s">
        <v>197</v>
      </c>
      <c r="G7" s="33" t="s">
        <v>197</v>
      </c>
      <c r="H7" s="9" t="s">
        <v>197</v>
      </c>
      <c r="I7" s="33" t="s">
        <v>197</v>
      </c>
      <c r="J7" s="156"/>
      <c r="K7" s="156"/>
    </row>
    <row r="8" spans="1:11" x14ac:dyDescent="0.25">
      <c r="A8" s="49"/>
      <c r="B8" s="35">
        <v>2021</v>
      </c>
      <c r="C8" s="36">
        <v>2020</v>
      </c>
      <c r="D8" s="35">
        <v>2021</v>
      </c>
      <c r="E8" s="36">
        <v>2020</v>
      </c>
      <c r="F8" s="35">
        <v>2021</v>
      </c>
      <c r="G8" s="36">
        <v>2020</v>
      </c>
      <c r="H8" s="35">
        <v>2021</v>
      </c>
      <c r="I8" s="37">
        <v>2020</v>
      </c>
      <c r="J8" s="156"/>
      <c r="K8" s="156"/>
    </row>
    <row r="9" spans="1:11" x14ac:dyDescent="0.25">
      <c r="A9" s="27" t="s">
        <v>164</v>
      </c>
      <c r="B9" s="162">
        <v>1.94404</v>
      </c>
      <c r="C9" s="129">
        <v>2.3336799999999998</v>
      </c>
      <c r="D9" s="63">
        <v>1330.91113</v>
      </c>
      <c r="E9" s="62">
        <v>269.29738000000003</v>
      </c>
      <c r="F9" s="130">
        <v>0</v>
      </c>
      <c r="G9" s="130">
        <v>0</v>
      </c>
      <c r="H9" s="162">
        <v>1330.91113</v>
      </c>
      <c r="I9" s="129">
        <v>269.29738000000003</v>
      </c>
      <c r="J9" s="156"/>
      <c r="K9" s="12"/>
    </row>
    <row r="10" spans="1:11" x14ac:dyDescent="0.25">
      <c r="A10" s="27" t="s">
        <v>30</v>
      </c>
      <c r="B10" s="162">
        <v>1928.8869499999998</v>
      </c>
      <c r="C10" s="129">
        <v>1846.80132</v>
      </c>
      <c r="D10" s="63">
        <v>2612.1547</v>
      </c>
      <c r="E10" s="62">
        <v>7768.5362190000005</v>
      </c>
      <c r="F10" s="130">
        <v>0</v>
      </c>
      <c r="G10" s="130">
        <v>17.354740000000003</v>
      </c>
      <c r="H10" s="162">
        <v>2612.1547</v>
      </c>
      <c r="I10" s="129">
        <v>7785.8909590000003</v>
      </c>
      <c r="J10" s="156"/>
      <c r="K10" s="12"/>
    </row>
    <row r="11" spans="1:11" x14ac:dyDescent="0.25">
      <c r="A11" s="27" t="s">
        <v>31</v>
      </c>
      <c r="B11" s="162">
        <v>6.2863699999999998</v>
      </c>
      <c r="C11" s="129">
        <v>37.969519999999996</v>
      </c>
      <c r="D11" s="63">
        <v>907.28539999999998</v>
      </c>
      <c r="E11" s="62">
        <v>220.04969</v>
      </c>
      <c r="F11" s="130">
        <v>0</v>
      </c>
      <c r="G11" s="130">
        <v>0</v>
      </c>
      <c r="H11" s="162">
        <v>907.28539999999998</v>
      </c>
      <c r="I11" s="129">
        <v>220.04969</v>
      </c>
      <c r="J11" s="156"/>
      <c r="K11" s="12"/>
    </row>
    <row r="12" spans="1:11" x14ac:dyDescent="0.25">
      <c r="A12" s="27" t="s">
        <v>32</v>
      </c>
      <c r="B12" s="162">
        <v>56.114369999999994</v>
      </c>
      <c r="C12" s="129">
        <v>0</v>
      </c>
      <c r="D12" s="63">
        <v>1643.8422699999999</v>
      </c>
      <c r="E12" s="62">
        <v>703.41597000000002</v>
      </c>
      <c r="F12" s="130">
        <v>0</v>
      </c>
      <c r="G12" s="130">
        <v>2.62005</v>
      </c>
      <c r="H12" s="162">
        <v>1643.8422699999999</v>
      </c>
      <c r="I12" s="129">
        <v>706.03602000000001</v>
      </c>
      <c r="J12" s="156"/>
      <c r="K12" s="12"/>
    </row>
    <row r="13" spans="1:11" x14ac:dyDescent="0.25">
      <c r="A13" s="27" t="s">
        <v>33</v>
      </c>
      <c r="B13" s="162">
        <v>1787.08592</v>
      </c>
      <c r="C13" s="129">
        <v>548.69096999999999</v>
      </c>
      <c r="D13" s="63">
        <v>3741.3606199999999</v>
      </c>
      <c r="E13" s="62">
        <v>2512.1877100000006</v>
      </c>
      <c r="F13" s="130">
        <v>0.80700000000000005</v>
      </c>
      <c r="G13" s="130">
        <v>50.4375</v>
      </c>
      <c r="H13" s="162">
        <v>3742.1676199999997</v>
      </c>
      <c r="I13" s="129">
        <v>2562.6252100000006</v>
      </c>
      <c r="J13" s="156"/>
      <c r="K13" s="12"/>
    </row>
    <row r="14" spans="1:11" x14ac:dyDescent="0.25">
      <c r="A14" s="27" t="s">
        <v>165</v>
      </c>
      <c r="B14" s="162">
        <v>834.15951999999993</v>
      </c>
      <c r="C14" s="129">
        <v>1.29497</v>
      </c>
      <c r="D14" s="63">
        <v>719.94500000000005</v>
      </c>
      <c r="E14" s="62">
        <v>0</v>
      </c>
      <c r="F14" s="130">
        <v>0</v>
      </c>
      <c r="G14" s="130">
        <v>13.4146</v>
      </c>
      <c r="H14" s="162">
        <v>719.94500000000005</v>
      </c>
      <c r="I14" s="129">
        <v>13.4146</v>
      </c>
      <c r="J14" s="156"/>
      <c r="K14" s="12"/>
    </row>
    <row r="15" spans="1:11" x14ac:dyDescent="0.25">
      <c r="A15" s="27" t="s">
        <v>34</v>
      </c>
      <c r="B15" s="162">
        <v>6365.5312899999999</v>
      </c>
      <c r="C15" s="129">
        <v>7666.7678400000004</v>
      </c>
      <c r="D15" s="63">
        <v>21401.477110000003</v>
      </c>
      <c r="E15" s="62">
        <v>19076.120290000003</v>
      </c>
      <c r="F15" s="130">
        <v>8.0062499999999996</v>
      </c>
      <c r="G15" s="130">
        <v>0.30856</v>
      </c>
      <c r="H15" s="162">
        <v>21409.483360000002</v>
      </c>
      <c r="I15" s="129">
        <v>19076.428850000004</v>
      </c>
      <c r="J15" s="156"/>
      <c r="K15" s="12"/>
    </row>
    <row r="16" spans="1:11" x14ac:dyDescent="0.25">
      <c r="A16" s="27" t="s">
        <v>166</v>
      </c>
      <c r="B16" s="162">
        <v>1100.7818699999998</v>
      </c>
      <c r="C16" s="129">
        <v>1094.4294300000001</v>
      </c>
      <c r="D16" s="63">
        <v>772.62006000000008</v>
      </c>
      <c r="E16" s="62">
        <v>175.27411999999998</v>
      </c>
      <c r="F16" s="130">
        <v>0</v>
      </c>
      <c r="G16" s="130">
        <v>34.251289999999997</v>
      </c>
      <c r="H16" s="162">
        <v>772.62006000000008</v>
      </c>
      <c r="I16" s="129">
        <v>209.52540999999997</v>
      </c>
      <c r="J16" s="156"/>
      <c r="K16" s="12"/>
    </row>
    <row r="17" spans="1:11" x14ac:dyDescent="0.25">
      <c r="A17" s="27" t="s">
        <v>167</v>
      </c>
      <c r="B17" s="162">
        <v>2552.3034499999999</v>
      </c>
      <c r="C17" s="129">
        <v>2791.8987200000001</v>
      </c>
      <c r="D17" s="63">
        <v>2126.4604800000002</v>
      </c>
      <c r="E17" s="62">
        <v>2989.4961000000003</v>
      </c>
      <c r="F17" s="130">
        <v>348.94769999999994</v>
      </c>
      <c r="G17" s="130">
        <v>329.85516000000001</v>
      </c>
      <c r="H17" s="162">
        <v>2475.4081800000004</v>
      </c>
      <c r="I17" s="129">
        <v>3319.3512600000004</v>
      </c>
      <c r="J17" s="156"/>
      <c r="K17" s="12"/>
    </row>
    <row r="18" spans="1:11" x14ac:dyDescent="0.25">
      <c r="A18" s="27" t="s">
        <v>174</v>
      </c>
      <c r="B18" s="162">
        <v>0</v>
      </c>
      <c r="C18" s="129">
        <v>0</v>
      </c>
      <c r="D18" s="63">
        <v>0</v>
      </c>
      <c r="E18" s="62">
        <v>0</v>
      </c>
      <c r="F18" s="130">
        <v>0</v>
      </c>
      <c r="G18" s="130">
        <v>0</v>
      </c>
      <c r="H18" s="162">
        <v>0</v>
      </c>
      <c r="I18" s="129">
        <v>0</v>
      </c>
      <c r="J18" s="156"/>
      <c r="K18" s="12"/>
    </row>
    <row r="19" spans="1:11" x14ac:dyDescent="0.25">
      <c r="A19" s="27" t="s">
        <v>168</v>
      </c>
      <c r="B19" s="162">
        <v>1547.7922599999999</v>
      </c>
      <c r="C19" s="129">
        <v>0</v>
      </c>
      <c r="D19" s="63">
        <v>1160.64249</v>
      </c>
      <c r="E19" s="62">
        <v>247.79451999999998</v>
      </c>
      <c r="F19" s="130">
        <v>393.41250000000002</v>
      </c>
      <c r="G19" s="130">
        <v>223.23636999999999</v>
      </c>
      <c r="H19" s="162">
        <v>1554.0549900000001</v>
      </c>
      <c r="I19" s="129">
        <v>471.03089</v>
      </c>
      <c r="J19" s="156"/>
      <c r="K19" s="12"/>
    </row>
    <row r="20" spans="1:11" x14ac:dyDescent="0.25">
      <c r="A20" s="27" t="s">
        <v>38</v>
      </c>
      <c r="B20" s="162">
        <v>28995.872640000001</v>
      </c>
      <c r="C20" s="129">
        <v>22438.148769999996</v>
      </c>
      <c r="D20" s="63">
        <v>20956.285909999995</v>
      </c>
      <c r="E20" s="62">
        <v>18525.31018</v>
      </c>
      <c r="F20" s="130">
        <v>2.4080500000000002</v>
      </c>
      <c r="G20" s="130">
        <v>52.734070000000003</v>
      </c>
      <c r="H20" s="162">
        <v>20958.693959999993</v>
      </c>
      <c r="I20" s="129">
        <v>18578.044249999999</v>
      </c>
      <c r="J20" s="156"/>
      <c r="K20" s="12"/>
    </row>
    <row r="21" spans="1:11" x14ac:dyDescent="0.25">
      <c r="A21" s="153" t="s">
        <v>175</v>
      </c>
      <c r="B21" s="162">
        <v>0</v>
      </c>
      <c r="C21" s="129">
        <v>350.34856999999994</v>
      </c>
      <c r="D21" s="63">
        <v>0</v>
      </c>
      <c r="E21" s="62">
        <v>34.633459999999999</v>
      </c>
      <c r="F21" s="130">
        <v>250.36670000000001</v>
      </c>
      <c r="G21" s="130">
        <v>88.205100000000002</v>
      </c>
      <c r="H21" s="162">
        <v>250.36670000000001</v>
      </c>
      <c r="I21" s="129">
        <v>122.83856</v>
      </c>
      <c r="J21" s="156"/>
      <c r="K21" s="12"/>
    </row>
    <row r="22" spans="1:11" x14ac:dyDescent="0.25">
      <c r="A22" s="154" t="s">
        <v>189</v>
      </c>
      <c r="B22" s="162">
        <v>4.0266599999999997</v>
      </c>
      <c r="C22" s="129">
        <v>0</v>
      </c>
      <c r="D22" s="63">
        <v>29.836040000000001</v>
      </c>
      <c r="E22" s="62">
        <v>85.980199999999996</v>
      </c>
      <c r="F22" s="130">
        <v>0</v>
      </c>
      <c r="G22" s="130">
        <v>0</v>
      </c>
      <c r="H22" s="132">
        <v>29.836040000000001</v>
      </c>
      <c r="I22" s="131">
        <v>85.980199999999996</v>
      </c>
      <c r="J22" s="156"/>
      <c r="K22" s="156"/>
    </row>
    <row r="23" spans="1:11" ht="15.75" thickBot="1" x14ac:dyDescent="0.3">
      <c r="A23" s="143" t="s">
        <v>18</v>
      </c>
      <c r="B23" s="73">
        <v>45180.785340000002</v>
      </c>
      <c r="C23" s="139">
        <v>36778.683789999995</v>
      </c>
      <c r="D23" s="73">
        <v>57402.821210000002</v>
      </c>
      <c r="E23" s="139">
        <v>52608.095839000001</v>
      </c>
      <c r="F23" s="73">
        <v>1003.9482</v>
      </c>
      <c r="G23" s="139">
        <v>812.41743999999994</v>
      </c>
      <c r="H23" s="139">
        <v>58406.769409999986</v>
      </c>
      <c r="I23" s="74">
        <v>53420.513278999999</v>
      </c>
      <c r="J23" s="156"/>
      <c r="K23" s="156"/>
    </row>
    <row r="24" spans="1:11" ht="15.75" thickTop="1" x14ac:dyDescent="0.25">
      <c r="A24" s="155" t="s">
        <v>85</v>
      </c>
      <c r="B24" s="24"/>
      <c r="C24" s="24"/>
      <c r="D24" s="24"/>
      <c r="E24" s="24"/>
      <c r="F24" s="24"/>
      <c r="G24" s="24"/>
      <c r="H24" s="12"/>
      <c r="I24" s="156"/>
      <c r="J24" s="156"/>
      <c r="K24" s="156"/>
    </row>
    <row r="25" spans="1:11" x14ac:dyDescent="0.25">
      <c r="A25" s="155" t="s">
        <v>169</v>
      </c>
      <c r="B25" s="24"/>
      <c r="C25" s="24"/>
      <c r="D25" s="24"/>
      <c r="E25" s="24"/>
      <c r="F25" s="24"/>
      <c r="G25" s="24"/>
      <c r="H25" s="24"/>
      <c r="I25" s="24"/>
      <c r="J25" s="156"/>
      <c r="K25" s="156"/>
    </row>
    <row r="26" spans="1:11" x14ac:dyDescent="0.25">
      <c r="A26" s="156"/>
      <c r="B26" s="68"/>
      <c r="C26" s="68"/>
      <c r="D26" s="68"/>
      <c r="E26" s="68"/>
      <c r="F26" s="68"/>
      <c r="G26" s="68"/>
      <c r="H26" s="68"/>
      <c r="I26" s="68"/>
      <c r="J26" s="156"/>
      <c r="K26" s="156"/>
    </row>
    <row r="27" spans="1:11" x14ac:dyDescent="0.25">
      <c r="A27" s="156"/>
      <c r="B27" s="72"/>
      <c r="C27" s="72"/>
      <c r="D27" s="72"/>
      <c r="E27" s="72"/>
      <c r="F27" s="72"/>
      <c r="G27" s="72"/>
      <c r="H27" s="72"/>
      <c r="I27" s="72"/>
      <c r="J27" s="156"/>
      <c r="K27" s="156"/>
    </row>
    <row r="28" spans="1:11" x14ac:dyDescent="0.25">
      <c r="A28" s="156"/>
      <c r="B28" s="72"/>
      <c r="C28" s="72"/>
      <c r="D28" s="72"/>
      <c r="E28" s="72"/>
      <c r="F28" s="72"/>
      <c r="G28" s="72"/>
      <c r="H28" s="72"/>
      <c r="I28" s="72"/>
      <c r="J28" s="156"/>
      <c r="K28" s="156"/>
    </row>
    <row r="29" spans="1:11" x14ac:dyDescent="0.25">
      <c r="A29" s="156"/>
      <c r="B29" s="142"/>
      <c r="C29" s="142"/>
      <c r="D29" s="142"/>
      <c r="E29" s="142"/>
      <c r="F29" s="142"/>
      <c r="G29" s="142"/>
      <c r="H29" s="142"/>
      <c r="I29" s="142"/>
      <c r="J29" s="156"/>
      <c r="K29" s="156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121-2B29-423A-88CB-6BAD37EDCA6D}">
  <dimension ref="A1:M37"/>
  <sheetViews>
    <sheetView zoomScaleNormal="100" workbookViewId="0">
      <selection activeCell="Q11" sqref="Q11"/>
    </sheetView>
  </sheetViews>
  <sheetFormatPr defaultRowHeight="15" x14ac:dyDescent="0.25"/>
  <cols>
    <col min="1" max="1" width="24.7109375" style="156" bestFit="1" customWidth="1"/>
    <col min="2" max="2" width="12.140625" style="156" bestFit="1" customWidth="1"/>
    <col min="3" max="3" width="12.42578125" style="156" bestFit="1" customWidth="1"/>
    <col min="4" max="8" width="12.42578125" style="156" customWidth="1"/>
    <col min="9" max="10" width="10.85546875" style="156" bestFit="1" customWidth="1"/>
    <col min="11" max="12" width="12.42578125" style="156" customWidth="1"/>
    <col min="13" max="13" width="15" style="156" bestFit="1" customWidth="1"/>
    <col min="14" max="16384" width="9.140625" style="156"/>
  </cols>
  <sheetData>
    <row r="1" spans="1:12" x14ac:dyDescent="0.25">
      <c r="A1" s="222" t="s">
        <v>138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x14ac:dyDescent="0.25">
      <c r="A2" s="222" t="s">
        <v>134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x14ac:dyDescent="0.25">
      <c r="L3" s="13" t="s">
        <v>173</v>
      </c>
    </row>
    <row r="4" spans="1:12" x14ac:dyDescent="0.25">
      <c r="A4" s="242" t="s">
        <v>15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2" x14ac:dyDescent="0.25">
      <c r="A5" s="220"/>
      <c r="B5" s="94" t="s">
        <v>66</v>
      </c>
      <c r="C5" s="94" t="s">
        <v>66</v>
      </c>
      <c r="D5" s="94" t="s">
        <v>66</v>
      </c>
      <c r="E5" s="94" t="s">
        <v>66</v>
      </c>
      <c r="F5" s="94" t="s">
        <v>66</v>
      </c>
      <c r="G5" s="94" t="s">
        <v>66</v>
      </c>
      <c r="H5" s="94" t="s">
        <v>66</v>
      </c>
      <c r="I5" s="228" t="s">
        <v>199</v>
      </c>
      <c r="J5" s="234"/>
      <c r="K5" s="230" t="s">
        <v>200</v>
      </c>
      <c r="L5" s="235"/>
    </row>
    <row r="6" spans="1:12" x14ac:dyDescent="0.25">
      <c r="A6" s="193"/>
      <c r="B6" s="26">
        <v>2014</v>
      </c>
      <c r="C6" s="26">
        <v>2015</v>
      </c>
      <c r="D6" s="118">
        <v>2016</v>
      </c>
      <c r="E6" s="118">
        <v>2017</v>
      </c>
      <c r="F6" s="118">
        <v>2018</v>
      </c>
      <c r="G6" s="118">
        <v>2019</v>
      </c>
      <c r="H6" s="118">
        <v>2020</v>
      </c>
      <c r="I6" s="118">
        <v>2021</v>
      </c>
      <c r="J6" s="26">
        <v>2020</v>
      </c>
      <c r="K6" s="118">
        <v>2021</v>
      </c>
      <c r="L6" s="194">
        <v>2020</v>
      </c>
    </row>
    <row r="7" spans="1:12" x14ac:dyDescent="0.25">
      <c r="A7" s="159" t="s">
        <v>39</v>
      </c>
      <c r="B7" s="157"/>
      <c r="C7" s="157"/>
      <c r="D7" s="164"/>
      <c r="E7" s="164"/>
      <c r="F7" s="164"/>
      <c r="G7" s="164"/>
      <c r="H7" s="164"/>
      <c r="I7" s="164"/>
      <c r="J7" s="157"/>
      <c r="K7" s="158"/>
      <c r="L7" s="136"/>
    </row>
    <row r="8" spans="1:12" x14ac:dyDescent="0.25">
      <c r="A8" s="158" t="s">
        <v>67</v>
      </c>
      <c r="B8" s="162">
        <v>196240.83806000004</v>
      </c>
      <c r="C8" s="162">
        <v>200072.14102000001</v>
      </c>
      <c r="D8" s="164">
        <v>206160.23540999999</v>
      </c>
      <c r="E8" s="164">
        <v>194176.52497</v>
      </c>
      <c r="F8" s="164">
        <v>202286.20810999995</v>
      </c>
      <c r="G8" s="164">
        <v>213879.05224000002</v>
      </c>
      <c r="H8" s="164">
        <v>214891.12285000001</v>
      </c>
      <c r="I8" s="163">
        <v>18510.981230000001</v>
      </c>
      <c r="J8" s="162">
        <v>21728.02162</v>
      </c>
      <c r="K8" s="164">
        <v>212011.39546999996</v>
      </c>
      <c r="L8" s="137">
        <v>184769.18656999999</v>
      </c>
    </row>
    <row r="9" spans="1:12" x14ac:dyDescent="0.25">
      <c r="A9" s="158" t="s">
        <v>68</v>
      </c>
      <c r="B9" s="162">
        <v>16144.92287</v>
      </c>
      <c r="C9" s="162">
        <v>24285.541849999998</v>
      </c>
      <c r="D9" s="164">
        <v>19291.477310000002</v>
      </c>
      <c r="E9" s="164">
        <v>19566.927179999999</v>
      </c>
      <c r="F9" s="164">
        <v>15538.166399999998</v>
      </c>
      <c r="G9" s="164">
        <v>14887.251079999998</v>
      </c>
      <c r="H9" s="164">
        <v>7160.5364200000004</v>
      </c>
      <c r="I9" s="163">
        <v>914.03717000000006</v>
      </c>
      <c r="J9" s="162">
        <v>766.44380000000001</v>
      </c>
      <c r="K9" s="164">
        <v>10006.561709999998</v>
      </c>
      <c r="L9" s="137">
        <v>6897.1424199999992</v>
      </c>
    </row>
    <row r="10" spans="1:12" x14ac:dyDescent="0.25">
      <c r="A10" s="158" t="s">
        <v>69</v>
      </c>
      <c r="B10" s="162">
        <v>44459.602599999998</v>
      </c>
      <c r="C10" s="162">
        <v>53819.808269999994</v>
      </c>
      <c r="D10" s="164">
        <v>59646.54767</v>
      </c>
      <c r="E10" s="164">
        <v>56271.549940000004</v>
      </c>
      <c r="F10" s="164">
        <v>56476.08913</v>
      </c>
      <c r="G10" s="164">
        <v>60778.507310000008</v>
      </c>
      <c r="H10" s="164">
        <v>38471.863530000002</v>
      </c>
      <c r="I10" s="163">
        <v>6373.2902800000002</v>
      </c>
      <c r="J10" s="162">
        <v>4876.9308099999998</v>
      </c>
      <c r="K10" s="164">
        <v>43554.893799999998</v>
      </c>
      <c r="L10" s="137">
        <v>33214.457849999999</v>
      </c>
    </row>
    <row r="11" spans="1:12" x14ac:dyDescent="0.25">
      <c r="A11" s="158" t="s">
        <v>70</v>
      </c>
      <c r="B11" s="162">
        <v>52262.522950000006</v>
      </c>
      <c r="C11" s="162">
        <v>59225.810139999994</v>
      </c>
      <c r="D11" s="164">
        <v>70054.621009999988</v>
      </c>
      <c r="E11" s="164">
        <v>61863.310170000004</v>
      </c>
      <c r="F11" s="164">
        <v>55356.990980000002</v>
      </c>
      <c r="G11" s="164">
        <v>58775.42628</v>
      </c>
      <c r="H11" s="164">
        <v>44861.756259999995</v>
      </c>
      <c r="I11" s="163">
        <v>7800.6924100000006</v>
      </c>
      <c r="J11" s="162">
        <v>4465.4445400000004</v>
      </c>
      <c r="K11" s="164">
        <v>52345.614090000003</v>
      </c>
      <c r="L11" s="137">
        <v>38339.458689999999</v>
      </c>
    </row>
    <row r="12" spans="1:12" x14ac:dyDescent="0.25">
      <c r="A12" s="158" t="s">
        <v>71</v>
      </c>
      <c r="B12" s="162">
        <v>106878.86018</v>
      </c>
      <c r="C12" s="162">
        <v>111848.82524999999</v>
      </c>
      <c r="D12" s="164">
        <v>105221.55821999999</v>
      </c>
      <c r="E12" s="164">
        <v>112292.60452999998</v>
      </c>
      <c r="F12" s="164">
        <v>100161.96803</v>
      </c>
      <c r="G12" s="164">
        <v>99533.517559999993</v>
      </c>
      <c r="H12" s="164">
        <v>95536.84752000001</v>
      </c>
      <c r="I12" s="163">
        <v>9507.3504400000002</v>
      </c>
      <c r="J12" s="162">
        <v>8069.55332</v>
      </c>
      <c r="K12" s="164">
        <v>88188.137879999995</v>
      </c>
      <c r="L12" s="137">
        <v>83126.592409999997</v>
      </c>
    </row>
    <row r="13" spans="1:12" x14ac:dyDescent="0.25">
      <c r="A13" s="159" t="s">
        <v>45</v>
      </c>
      <c r="B13" s="162"/>
      <c r="C13" s="162">
        <v>0</v>
      </c>
      <c r="D13" s="164">
        <v>0</v>
      </c>
      <c r="E13" s="164">
        <v>0</v>
      </c>
      <c r="F13" s="164">
        <v>0</v>
      </c>
      <c r="G13" s="164">
        <v>0</v>
      </c>
      <c r="H13" s="164">
        <v>0</v>
      </c>
      <c r="I13" s="163">
        <v>0</v>
      </c>
      <c r="J13" s="162">
        <v>0</v>
      </c>
      <c r="K13" s="164">
        <v>0</v>
      </c>
      <c r="L13" s="137">
        <v>0</v>
      </c>
    </row>
    <row r="14" spans="1:12" x14ac:dyDescent="0.25">
      <c r="A14" s="158" t="s">
        <v>72</v>
      </c>
      <c r="B14" s="162">
        <v>28029.370600000006</v>
      </c>
      <c r="C14" s="162">
        <v>28325.455109999995</v>
      </c>
      <c r="D14" s="164">
        <v>28074.390959999997</v>
      </c>
      <c r="E14" s="164">
        <v>26235.193310000002</v>
      </c>
      <c r="F14" s="164">
        <v>23659.874149999996</v>
      </c>
      <c r="G14" s="164">
        <v>26055.389489999998</v>
      </c>
      <c r="H14" s="164">
        <v>21625.279200000004</v>
      </c>
      <c r="I14" s="163">
        <v>2297.4249500000001</v>
      </c>
      <c r="J14" s="162">
        <v>1719.5286299999998</v>
      </c>
      <c r="K14" s="164">
        <v>20059.405799999997</v>
      </c>
      <c r="L14" s="137">
        <v>19609.754699999998</v>
      </c>
    </row>
    <row r="15" spans="1:12" x14ac:dyDescent="0.25">
      <c r="A15" s="158" t="s">
        <v>73</v>
      </c>
      <c r="B15" s="162">
        <v>190886.45339200005</v>
      </c>
      <c r="C15" s="162">
        <v>136155.70309899998</v>
      </c>
      <c r="D15" s="164">
        <v>117215.55665599999</v>
      </c>
      <c r="E15" s="164">
        <v>138222.14233700003</v>
      </c>
      <c r="F15" s="164">
        <v>177748.043191</v>
      </c>
      <c r="G15" s="164">
        <v>191999.11169399996</v>
      </c>
      <c r="H15" s="164">
        <v>88413.508845999982</v>
      </c>
      <c r="I15" s="163">
        <v>11703.223769</v>
      </c>
      <c r="J15" s="162">
        <v>4844.452722</v>
      </c>
      <c r="K15" s="164">
        <v>123914.16732600001</v>
      </c>
      <c r="L15" s="137">
        <v>82212.920526000002</v>
      </c>
    </row>
    <row r="16" spans="1:12" x14ac:dyDescent="0.25">
      <c r="A16" s="158" t="s">
        <v>74</v>
      </c>
      <c r="B16" s="162">
        <v>89375.256900000008</v>
      </c>
      <c r="C16" s="162">
        <v>128560.52549</v>
      </c>
      <c r="D16" s="164">
        <v>127439.34248000001</v>
      </c>
      <c r="E16" s="164">
        <v>101905.75096999999</v>
      </c>
      <c r="F16" s="164">
        <v>100381.43902000001</v>
      </c>
      <c r="G16" s="164">
        <v>107838.32055000002</v>
      </c>
      <c r="H16" s="164">
        <v>87309.028199999986</v>
      </c>
      <c r="I16" s="163">
        <v>10903.07314</v>
      </c>
      <c r="J16" s="162">
        <v>6980.0194499999998</v>
      </c>
      <c r="K16" s="164">
        <v>90994.889820000011</v>
      </c>
      <c r="L16" s="137">
        <v>82214.139079999994</v>
      </c>
    </row>
    <row r="17" spans="1:13" x14ac:dyDescent="0.25">
      <c r="A17" s="158" t="s">
        <v>75</v>
      </c>
      <c r="B17" s="162">
        <v>393726.19579000003</v>
      </c>
      <c r="C17" s="162">
        <v>425584.46733299998</v>
      </c>
      <c r="D17" s="164">
        <v>427705.35384000005</v>
      </c>
      <c r="E17" s="164">
        <v>422884.06046999997</v>
      </c>
      <c r="F17" s="164">
        <v>429253.28115999995</v>
      </c>
      <c r="G17" s="164">
        <v>448800.03227999998</v>
      </c>
      <c r="H17" s="164">
        <v>346959.53067000001</v>
      </c>
      <c r="I17" s="163">
        <v>48820.032920000005</v>
      </c>
      <c r="J17" s="162">
        <v>34899.716670000002</v>
      </c>
      <c r="K17" s="164">
        <v>453069.89968000003</v>
      </c>
      <c r="L17" s="137">
        <v>323831.75680000009</v>
      </c>
    </row>
    <row r="18" spans="1:13" x14ac:dyDescent="0.25">
      <c r="A18" s="159" t="s">
        <v>50</v>
      </c>
      <c r="B18" s="162"/>
      <c r="C18" s="162">
        <v>0</v>
      </c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63">
        <v>0</v>
      </c>
      <c r="J18" s="162">
        <v>0</v>
      </c>
      <c r="K18" s="164">
        <v>0</v>
      </c>
      <c r="L18" s="137">
        <v>0</v>
      </c>
    </row>
    <row r="19" spans="1:13" x14ac:dyDescent="0.25">
      <c r="A19" s="158" t="s">
        <v>76</v>
      </c>
      <c r="B19" s="162">
        <v>57183.142899999999</v>
      </c>
      <c r="C19" s="162">
        <v>58294.847269999991</v>
      </c>
      <c r="D19" s="164">
        <v>62883.88276</v>
      </c>
      <c r="E19" s="164">
        <v>44920.951669999995</v>
      </c>
      <c r="F19" s="164">
        <v>59738.224729999987</v>
      </c>
      <c r="G19" s="164">
        <v>52993.710049999994</v>
      </c>
      <c r="H19" s="164">
        <v>29778.472419999998</v>
      </c>
      <c r="I19" s="163">
        <v>3784.8423499999999</v>
      </c>
      <c r="J19" s="162">
        <v>1641.14113</v>
      </c>
      <c r="K19" s="164">
        <v>31697.673360000004</v>
      </c>
      <c r="L19" s="137">
        <v>36102.586459999999</v>
      </c>
    </row>
    <row r="20" spans="1:13" x14ac:dyDescent="0.25">
      <c r="A20" s="158" t="s">
        <v>77</v>
      </c>
      <c r="B20" s="162">
        <v>161115.94738999999</v>
      </c>
      <c r="C20" s="162">
        <v>208001.49368000004</v>
      </c>
      <c r="D20" s="164">
        <v>210269.80723999997</v>
      </c>
      <c r="E20" s="164">
        <v>184391.79668</v>
      </c>
      <c r="F20" s="164">
        <v>190156.94456999993</v>
      </c>
      <c r="G20" s="164">
        <v>197328.48298</v>
      </c>
      <c r="H20" s="164">
        <v>148757.96645999997</v>
      </c>
      <c r="I20" s="163">
        <v>19325.85572</v>
      </c>
      <c r="J20" s="162">
        <v>15926.927159999999</v>
      </c>
      <c r="K20" s="164">
        <v>194321.27400000003</v>
      </c>
      <c r="L20" s="137">
        <v>135710.75982000001</v>
      </c>
    </row>
    <row r="21" spans="1:13" x14ac:dyDescent="0.25">
      <c r="A21" s="159" t="s">
        <v>53</v>
      </c>
      <c r="B21" s="162"/>
      <c r="C21" s="162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3">
        <v>0</v>
      </c>
      <c r="J21" s="162">
        <v>0</v>
      </c>
      <c r="K21" s="164">
        <v>0</v>
      </c>
      <c r="L21" s="137">
        <v>0</v>
      </c>
    </row>
    <row r="22" spans="1:13" x14ac:dyDescent="0.25">
      <c r="A22" s="158" t="s">
        <v>78</v>
      </c>
      <c r="B22" s="162">
        <v>30772.703739999997</v>
      </c>
      <c r="C22" s="162">
        <v>32011.590929999998</v>
      </c>
      <c r="D22" s="164">
        <v>42320.505789999988</v>
      </c>
      <c r="E22" s="164">
        <v>31001.523410000002</v>
      </c>
      <c r="F22" s="164">
        <v>31548.505950000002</v>
      </c>
      <c r="G22" s="164">
        <v>30308.29867</v>
      </c>
      <c r="H22" s="164">
        <v>16363.98818</v>
      </c>
      <c r="I22" s="163">
        <v>1777.0357300000001</v>
      </c>
      <c r="J22" s="162">
        <v>1118.1914099999999</v>
      </c>
      <c r="K22" s="164">
        <v>16845.346880000001</v>
      </c>
      <c r="L22" s="137">
        <v>14557.2215</v>
      </c>
    </row>
    <row r="23" spans="1:13" x14ac:dyDescent="0.25">
      <c r="A23" s="158" t="s">
        <v>79</v>
      </c>
      <c r="B23" s="162">
        <v>103632.35143900001</v>
      </c>
      <c r="C23" s="162">
        <v>83747.273136000003</v>
      </c>
      <c r="D23" s="164">
        <v>69943.850868000009</v>
      </c>
      <c r="E23" s="164">
        <v>83161.893990000011</v>
      </c>
      <c r="F23" s="164">
        <v>103838.03556800001</v>
      </c>
      <c r="G23" s="164">
        <v>102149.705229</v>
      </c>
      <c r="H23" s="164">
        <v>49792.650066000009</v>
      </c>
      <c r="I23" s="163">
        <v>11825.294163</v>
      </c>
      <c r="J23" s="162">
        <v>4605.4249239999999</v>
      </c>
      <c r="K23" s="164">
        <v>81307.368959999993</v>
      </c>
      <c r="L23" s="137">
        <v>48990.544702000007</v>
      </c>
    </row>
    <row r="24" spans="1:13" x14ac:dyDescent="0.25">
      <c r="A24" s="158" t="s">
        <v>80</v>
      </c>
      <c r="B24" s="162">
        <v>115153.41984999999</v>
      </c>
      <c r="C24" s="162">
        <v>115828.01093999999</v>
      </c>
      <c r="D24" s="164">
        <v>45348.733919999991</v>
      </c>
      <c r="E24" s="164">
        <v>41113.186319999993</v>
      </c>
      <c r="F24" s="164">
        <v>38808.033940000008</v>
      </c>
      <c r="G24" s="164">
        <v>31868.956090000003</v>
      </c>
      <c r="H24" s="164">
        <v>28464.667000000005</v>
      </c>
      <c r="I24" s="163">
        <v>2715.8985699999998</v>
      </c>
      <c r="J24" s="162">
        <v>2489.8334599999998</v>
      </c>
      <c r="K24" s="164">
        <v>28521.759610000005</v>
      </c>
      <c r="L24" s="137">
        <v>26318.470160000004</v>
      </c>
    </row>
    <row r="25" spans="1:13" x14ac:dyDescent="0.25">
      <c r="A25" s="158" t="s">
        <v>81</v>
      </c>
      <c r="B25" s="162">
        <v>327084.58573999995</v>
      </c>
      <c r="C25" s="162">
        <v>317120.40213</v>
      </c>
      <c r="D25" s="164">
        <v>305484.31921000005</v>
      </c>
      <c r="E25" s="164">
        <v>307243.37514999998</v>
      </c>
      <c r="F25" s="164">
        <v>323993.86695999996</v>
      </c>
      <c r="G25" s="164">
        <v>329875.54960999999</v>
      </c>
      <c r="H25" s="164">
        <v>190897.01718999998</v>
      </c>
      <c r="I25" s="163">
        <v>26071.644909999999</v>
      </c>
      <c r="J25" s="162">
        <v>16220.636420000003</v>
      </c>
      <c r="K25" s="164">
        <v>234373.73804999999</v>
      </c>
      <c r="L25" s="137">
        <v>180640.78868999999</v>
      </c>
    </row>
    <row r="26" spans="1:13" x14ac:dyDescent="0.25">
      <c r="A26" s="158" t="s">
        <v>82</v>
      </c>
      <c r="B26" s="162">
        <v>6511.8448000000008</v>
      </c>
      <c r="C26" s="162">
        <v>5039.4235099999996</v>
      </c>
      <c r="D26" s="164">
        <v>3918.5222199999998</v>
      </c>
      <c r="E26" s="164">
        <v>3512.9611900000009</v>
      </c>
      <c r="F26" s="164">
        <v>4082.0174299999999</v>
      </c>
      <c r="G26" s="164">
        <v>3169.6308929999996</v>
      </c>
      <c r="H26" s="164">
        <v>2091.69938</v>
      </c>
      <c r="I26" s="163">
        <v>237.17776000000001</v>
      </c>
      <c r="J26" s="162">
        <v>310.29512</v>
      </c>
      <c r="K26" s="164">
        <v>3131.739</v>
      </c>
      <c r="L26" s="137">
        <v>1451.20506</v>
      </c>
    </row>
    <row r="27" spans="1:13" x14ac:dyDescent="0.25">
      <c r="A27" s="158" t="s">
        <v>83</v>
      </c>
      <c r="B27" s="162">
        <v>5339.3640700000014</v>
      </c>
      <c r="C27" s="162">
        <v>4571.4848900000006</v>
      </c>
      <c r="D27" s="164">
        <v>4553.3782899999987</v>
      </c>
      <c r="E27" s="164">
        <v>3005.2100399999995</v>
      </c>
      <c r="F27" s="164">
        <v>2452.3394199999993</v>
      </c>
      <c r="G27" s="164">
        <v>1567.5258199999998</v>
      </c>
      <c r="H27" s="164">
        <v>2002.4202600000003</v>
      </c>
      <c r="I27" s="163">
        <v>371.41419999999999</v>
      </c>
      <c r="J27" s="162">
        <v>714.62146999999993</v>
      </c>
      <c r="K27" s="164">
        <v>2048.8531800000001</v>
      </c>
      <c r="L27" s="137">
        <v>1914.7397100000001</v>
      </c>
    </row>
    <row r="28" spans="1:13" x14ac:dyDescent="0.25">
      <c r="A28" s="159" t="s">
        <v>59</v>
      </c>
      <c r="B28" s="84">
        <v>1924797.3832710006</v>
      </c>
      <c r="C28" s="195">
        <v>1992492.8040480001</v>
      </c>
      <c r="D28" s="196">
        <v>1905532.0838540001</v>
      </c>
      <c r="E28" s="196">
        <v>1831768.962327</v>
      </c>
      <c r="F28" s="196">
        <v>1915480.028739</v>
      </c>
      <c r="G28" s="196">
        <v>1971808.4678259999</v>
      </c>
      <c r="H28" s="196">
        <v>1413378.3544519998</v>
      </c>
      <c r="I28" s="196">
        <v>182939.26971200001</v>
      </c>
      <c r="J28" s="195">
        <v>131377.18265600002</v>
      </c>
      <c r="K28" s="151">
        <v>1686392.7186160001</v>
      </c>
      <c r="L28" s="138">
        <v>1299901.7251480003</v>
      </c>
    </row>
    <row r="29" spans="1:13" x14ac:dyDescent="0.25">
      <c r="A29" s="159"/>
      <c r="B29" s="95"/>
      <c r="C29" s="95"/>
      <c r="D29" s="164"/>
      <c r="E29" s="164"/>
      <c r="F29" s="164"/>
      <c r="G29" s="164"/>
      <c r="H29" s="164"/>
      <c r="I29" s="119"/>
      <c r="J29" s="11"/>
      <c r="K29" s="164"/>
      <c r="L29" s="137"/>
    </row>
    <row r="30" spans="1:13" x14ac:dyDescent="0.25">
      <c r="A30" s="159" t="s">
        <v>84</v>
      </c>
      <c r="B30" s="82">
        <v>716862.98412600008</v>
      </c>
      <c r="C30" s="83">
        <v>627952.19683300005</v>
      </c>
      <c r="D30" s="82">
        <v>492095.91574000003</v>
      </c>
      <c r="E30" s="82">
        <v>555169.90573200001</v>
      </c>
      <c r="F30" s="82">
        <v>481878.22059000004</v>
      </c>
      <c r="G30" s="82">
        <v>491802.45471700007</v>
      </c>
      <c r="H30" s="82">
        <v>425556.32705399999</v>
      </c>
      <c r="I30" s="166">
        <v>34960.220971999996</v>
      </c>
      <c r="J30" s="166">
        <v>29118.794795000002</v>
      </c>
      <c r="K30" s="166">
        <v>447422.88319199998</v>
      </c>
      <c r="L30" s="166">
        <v>369361.44813400006</v>
      </c>
      <c r="M30" s="88"/>
    </row>
    <row r="31" spans="1:13" x14ac:dyDescent="0.25">
      <c r="A31" s="159"/>
      <c r="B31" s="197"/>
      <c r="C31" s="11"/>
      <c r="D31" s="167"/>
      <c r="E31" s="167"/>
      <c r="F31" s="167"/>
      <c r="G31" s="167"/>
      <c r="H31" s="167"/>
      <c r="I31" s="159"/>
      <c r="J31" s="11"/>
      <c r="K31" s="151"/>
      <c r="L31" s="138"/>
      <c r="M31" s="88"/>
    </row>
    <row r="32" spans="1:13" x14ac:dyDescent="0.25">
      <c r="A32" s="160" t="s">
        <v>60</v>
      </c>
      <c r="B32" s="85">
        <v>-902324.91461500048</v>
      </c>
      <c r="C32" s="85">
        <v>-1068714.1374049999</v>
      </c>
      <c r="D32" s="165">
        <v>-1134254.393164</v>
      </c>
      <c r="E32" s="165">
        <v>-1008073.1331249999</v>
      </c>
      <c r="F32" s="165">
        <v>-1134777.5778589998</v>
      </c>
      <c r="G32" s="165">
        <v>-1170139.0887189999</v>
      </c>
      <c r="H32" s="165">
        <v>-813641.3716279997</v>
      </c>
      <c r="I32" s="165">
        <v>-123246.84933000001</v>
      </c>
      <c r="J32" s="165">
        <v>-86580.442801000027</v>
      </c>
      <c r="K32" s="85">
        <v>-1024154.2533040001</v>
      </c>
      <c r="L32" s="165">
        <v>-762285.49321400013</v>
      </c>
      <c r="M32" s="88"/>
    </row>
    <row r="33" spans="1:12" x14ac:dyDescent="0.25">
      <c r="A33" s="168" t="s">
        <v>85</v>
      </c>
    </row>
    <row r="34" spans="1:12" x14ac:dyDescent="0.25">
      <c r="A34" s="168" t="s">
        <v>86</v>
      </c>
      <c r="K34" s="198"/>
      <c r="L34" s="198"/>
    </row>
    <row r="35" spans="1:12" x14ac:dyDescent="0.25">
      <c r="A35" s="168" t="s">
        <v>187</v>
      </c>
      <c r="B35" s="24"/>
      <c r="C35" s="24"/>
      <c r="D35" s="24"/>
      <c r="E35" s="24"/>
      <c r="F35" s="24"/>
      <c r="G35" s="24"/>
      <c r="H35" s="24"/>
      <c r="I35" s="24"/>
      <c r="J35" s="24"/>
    </row>
    <row r="37" spans="1:12" x14ac:dyDescent="0.25">
      <c r="B37" s="22"/>
      <c r="C37" s="22"/>
      <c r="D37" s="22"/>
      <c r="E37" s="22"/>
      <c r="F37" s="22"/>
      <c r="G37" s="22"/>
      <c r="H37" s="22"/>
      <c r="I37" s="22"/>
      <c r="J37" s="22"/>
    </row>
  </sheetData>
  <mergeCells count="5">
    <mergeCell ref="A1:L1"/>
    <mergeCell ref="A2:L2"/>
    <mergeCell ref="A4:L4"/>
    <mergeCell ref="I5:J5"/>
    <mergeCell ref="K5:L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64ED-D521-49B4-9AD9-5D0F428B5F69}">
  <sheetPr>
    <pageSetUpPr fitToPage="1"/>
  </sheetPr>
  <dimension ref="A1:T36"/>
  <sheetViews>
    <sheetView zoomScaleNormal="100" workbookViewId="0">
      <selection activeCell="X22" sqref="X22:X23"/>
    </sheetView>
  </sheetViews>
  <sheetFormatPr defaultRowHeight="15" x14ac:dyDescent="0.25"/>
  <cols>
    <col min="1" max="1" width="28.42578125" style="156" customWidth="1"/>
    <col min="2" max="4" width="11.5703125" style="156" hidden="1" customWidth="1"/>
    <col min="5" max="5" width="10.85546875" style="156" hidden="1" customWidth="1"/>
    <col min="6" max="8" width="11.5703125" style="156" hidden="1" customWidth="1"/>
    <col min="9" max="9" width="10.85546875" style="156" hidden="1" customWidth="1"/>
    <col min="10" max="15" width="11.5703125" style="156" hidden="1" customWidth="1"/>
    <col min="16" max="20" width="11.5703125" style="156" bestFit="1" customWidth="1"/>
    <col min="21" max="16384" width="9.140625" style="156"/>
  </cols>
  <sheetData>
    <row r="1" spans="1:20" x14ac:dyDescent="0.25">
      <c r="A1" s="222" t="s">
        <v>182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0" x14ac:dyDescent="0.25">
      <c r="A2" s="222" t="s">
        <v>136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0" x14ac:dyDescent="0.25">
      <c r="A3" s="219"/>
      <c r="B3" s="13"/>
      <c r="C3" s="13"/>
      <c r="G3" s="13"/>
      <c r="N3" s="13"/>
      <c r="O3" s="13"/>
      <c r="R3" s="13"/>
      <c r="S3" s="13"/>
      <c r="T3" s="13" t="s">
        <v>173</v>
      </c>
    </row>
    <row r="4" spans="1:20" x14ac:dyDescent="0.25">
      <c r="A4" s="242" t="s">
        <v>15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</row>
    <row r="5" spans="1:20" x14ac:dyDescent="0.25">
      <c r="A5" s="245"/>
      <c r="B5" s="244" t="s">
        <v>89</v>
      </c>
      <c r="C5" s="244" t="s">
        <v>90</v>
      </c>
      <c r="D5" s="244" t="s">
        <v>88</v>
      </c>
      <c r="E5" s="244" t="s">
        <v>186</v>
      </c>
      <c r="F5" s="244" t="s">
        <v>89</v>
      </c>
      <c r="G5" s="244" t="s">
        <v>90</v>
      </c>
      <c r="H5" s="244" t="s">
        <v>88</v>
      </c>
      <c r="I5" s="244" t="s">
        <v>186</v>
      </c>
      <c r="J5" s="244" t="s">
        <v>89</v>
      </c>
      <c r="K5" s="244" t="s">
        <v>90</v>
      </c>
      <c r="L5" s="244" t="s">
        <v>88</v>
      </c>
      <c r="M5" s="244" t="s">
        <v>186</v>
      </c>
      <c r="N5" s="244" t="s">
        <v>89</v>
      </c>
      <c r="O5" s="244" t="s">
        <v>90</v>
      </c>
      <c r="P5" s="244" t="s">
        <v>88</v>
      </c>
      <c r="Q5" s="244" t="s">
        <v>186</v>
      </c>
      <c r="R5" s="244" t="s">
        <v>89</v>
      </c>
      <c r="S5" s="244" t="s">
        <v>90</v>
      </c>
      <c r="T5" s="244" t="s">
        <v>88</v>
      </c>
    </row>
    <row r="6" spans="1:20" x14ac:dyDescent="0.25">
      <c r="A6" s="246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</row>
    <row r="7" spans="1:20" x14ac:dyDescent="0.25">
      <c r="A7" s="159"/>
      <c r="B7" s="161">
        <v>2017</v>
      </c>
      <c r="C7" s="161">
        <v>2017</v>
      </c>
      <c r="D7" s="161">
        <v>2017</v>
      </c>
      <c r="E7" s="161">
        <v>2017</v>
      </c>
      <c r="F7" s="161">
        <v>2018</v>
      </c>
      <c r="G7" s="161">
        <v>2018</v>
      </c>
      <c r="H7" s="161">
        <v>2018</v>
      </c>
      <c r="I7" s="161">
        <v>2018</v>
      </c>
      <c r="J7" s="161">
        <v>2019</v>
      </c>
      <c r="K7" s="161">
        <v>2019</v>
      </c>
      <c r="L7" s="161">
        <v>2019</v>
      </c>
      <c r="M7" s="161">
        <v>2019</v>
      </c>
      <c r="N7" s="161">
        <v>2020</v>
      </c>
      <c r="O7" s="161">
        <v>2020</v>
      </c>
      <c r="P7" s="161">
        <v>2020</v>
      </c>
      <c r="Q7" s="161">
        <v>2020</v>
      </c>
      <c r="R7" s="161">
        <v>2021</v>
      </c>
      <c r="S7" s="161">
        <v>2021</v>
      </c>
      <c r="T7" s="161">
        <v>2021</v>
      </c>
    </row>
    <row r="8" spans="1:20" x14ac:dyDescent="0.25">
      <c r="A8" s="159" t="s">
        <v>39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</row>
    <row r="9" spans="1:20" x14ac:dyDescent="0.25">
      <c r="A9" s="158" t="s">
        <v>40</v>
      </c>
      <c r="B9" s="164">
        <v>45351.150249999999</v>
      </c>
      <c r="C9" s="164">
        <v>51879.526079999996</v>
      </c>
      <c r="D9" s="164">
        <v>43474.434890000004</v>
      </c>
      <c r="E9" s="164">
        <v>53471.413749999992</v>
      </c>
      <c r="F9" s="164">
        <v>44695.24525</v>
      </c>
      <c r="G9" s="164">
        <v>52804.49295</v>
      </c>
      <c r="H9" s="164">
        <v>50982.235000000001</v>
      </c>
      <c r="I9" s="164">
        <v>53804.234909999999</v>
      </c>
      <c r="J9" s="164">
        <v>47756.106850000004</v>
      </c>
      <c r="K9" s="164">
        <v>54500.242800000007</v>
      </c>
      <c r="L9" s="164">
        <v>53715.591220000002</v>
      </c>
      <c r="M9" s="164">
        <v>57907.111370000006</v>
      </c>
      <c r="N9" s="164">
        <v>54761.18507</v>
      </c>
      <c r="O9" s="164">
        <v>51343.301039999998</v>
      </c>
      <c r="P9" s="164">
        <v>56936.67884</v>
      </c>
      <c r="Q9" s="164">
        <v>68303.861669999998</v>
      </c>
      <c r="R9" s="164">
        <v>64258.534379999997</v>
      </c>
      <c r="S9" s="164">
        <v>72455.847909999997</v>
      </c>
      <c r="T9" s="164">
        <v>56786.031950000004</v>
      </c>
    </row>
    <row r="10" spans="1:20" x14ac:dyDescent="0.25">
      <c r="A10" s="158" t="s">
        <v>41</v>
      </c>
      <c r="B10" s="164">
        <v>3547.7959800000003</v>
      </c>
      <c r="C10" s="164">
        <v>4316.3157499999998</v>
      </c>
      <c r="D10" s="164">
        <v>2689.2722300000005</v>
      </c>
      <c r="E10" s="164">
        <v>9013.5432200000014</v>
      </c>
      <c r="F10" s="164">
        <v>4052.52468</v>
      </c>
      <c r="G10" s="164">
        <v>3746.9919199999999</v>
      </c>
      <c r="H10" s="164">
        <v>4944.7302199999995</v>
      </c>
      <c r="I10" s="164">
        <v>2793.9195800000002</v>
      </c>
      <c r="J10" s="164">
        <v>3370.0130899999999</v>
      </c>
      <c r="K10" s="164">
        <v>3075.5935499999996</v>
      </c>
      <c r="L10" s="164">
        <v>3099.0689299999999</v>
      </c>
      <c r="M10" s="164">
        <v>5342.5755099999997</v>
      </c>
      <c r="N10" s="164">
        <v>2822.7149299999996</v>
      </c>
      <c r="O10" s="164">
        <v>2116.1705299999999</v>
      </c>
      <c r="P10" s="164">
        <v>1191.8131600000002</v>
      </c>
      <c r="Q10" s="164">
        <v>1799.89553</v>
      </c>
      <c r="R10" s="164">
        <v>2754.5980099999997</v>
      </c>
      <c r="S10" s="164">
        <v>3659.06873</v>
      </c>
      <c r="T10" s="164">
        <v>2678.8577999999998</v>
      </c>
    </row>
    <row r="11" spans="1:20" x14ac:dyDescent="0.25">
      <c r="A11" s="158" t="s">
        <v>42</v>
      </c>
      <c r="B11" s="164">
        <v>11857.744309999998</v>
      </c>
      <c r="C11" s="164">
        <v>11784.9946</v>
      </c>
      <c r="D11" s="164">
        <v>14458.287370000002</v>
      </c>
      <c r="E11" s="164">
        <v>18170.523659999999</v>
      </c>
      <c r="F11" s="164">
        <v>13432.832339999999</v>
      </c>
      <c r="G11" s="164">
        <v>14186.292589999999</v>
      </c>
      <c r="H11" s="164">
        <v>13307.624620000001</v>
      </c>
      <c r="I11" s="164">
        <v>15549.339579999998</v>
      </c>
      <c r="J11" s="164">
        <v>11542.06601</v>
      </c>
      <c r="K11" s="164">
        <v>12843.552</v>
      </c>
      <c r="L11" s="164">
        <v>16719.195030000003</v>
      </c>
      <c r="M11" s="164">
        <v>19673.69427</v>
      </c>
      <c r="N11" s="164">
        <v>12228.612859999999</v>
      </c>
      <c r="O11" s="164">
        <v>7273.6871700000002</v>
      </c>
      <c r="P11" s="164">
        <v>8835.2270100000005</v>
      </c>
      <c r="Q11" s="164">
        <v>13939.167919999998</v>
      </c>
      <c r="R11" s="164">
        <v>12752.64575</v>
      </c>
      <c r="S11" s="164">
        <v>11716.048260000001</v>
      </c>
      <c r="T11" s="164">
        <v>12712.909509999999</v>
      </c>
    </row>
    <row r="12" spans="1:20" x14ac:dyDescent="0.25">
      <c r="A12" s="158" t="s">
        <v>43</v>
      </c>
      <c r="B12" s="164">
        <v>14819.982099999999</v>
      </c>
      <c r="C12" s="164">
        <v>15728.30373</v>
      </c>
      <c r="D12" s="164">
        <v>14008.590320000001</v>
      </c>
      <c r="E12" s="164">
        <v>17306.434020000001</v>
      </c>
      <c r="F12" s="164">
        <v>12659.860919999999</v>
      </c>
      <c r="G12" s="164">
        <v>14183.838949999999</v>
      </c>
      <c r="H12" s="164">
        <v>13344.302589999999</v>
      </c>
      <c r="I12" s="164">
        <v>15168.988519999999</v>
      </c>
      <c r="J12" s="164">
        <v>12915.125610000001</v>
      </c>
      <c r="K12" s="164">
        <v>15292.375399999999</v>
      </c>
      <c r="L12" s="164">
        <v>14358.084480000001</v>
      </c>
      <c r="M12" s="164">
        <v>16209.840789999998</v>
      </c>
      <c r="N12" s="164">
        <v>12788.75836</v>
      </c>
      <c r="O12" s="164">
        <v>8960.7763300000006</v>
      </c>
      <c r="P12" s="164">
        <v>12124.479459999999</v>
      </c>
      <c r="Q12" s="164">
        <v>15470.33596</v>
      </c>
      <c r="R12" s="164">
        <v>14297.288329999999</v>
      </c>
      <c r="S12" s="164">
        <v>14263.819219999999</v>
      </c>
      <c r="T12" s="164">
        <v>15983.814130000002</v>
      </c>
    </row>
    <row r="13" spans="1:20" x14ac:dyDescent="0.25">
      <c r="A13" s="158" t="s">
        <v>44</v>
      </c>
      <c r="B13" s="164">
        <v>26470.154579999999</v>
      </c>
      <c r="C13" s="164">
        <v>30032.701369999999</v>
      </c>
      <c r="D13" s="164">
        <v>28778.206560000002</v>
      </c>
      <c r="E13" s="164">
        <v>27011.542020000001</v>
      </c>
      <c r="F13" s="164">
        <v>22821.27564</v>
      </c>
      <c r="G13" s="164">
        <v>25873.219580000001</v>
      </c>
      <c r="H13" s="164">
        <v>27947.681949999998</v>
      </c>
      <c r="I13" s="164">
        <v>23519.790860000001</v>
      </c>
      <c r="J13" s="164">
        <v>20868.225930000001</v>
      </c>
      <c r="K13" s="164">
        <v>26958.54464</v>
      </c>
      <c r="L13" s="164">
        <v>25248.360699999997</v>
      </c>
      <c r="M13" s="164">
        <v>26458.386289999999</v>
      </c>
      <c r="N13" s="164">
        <v>23439.844280000001</v>
      </c>
      <c r="O13" s="164">
        <v>20426.517899999999</v>
      </c>
      <c r="P13" s="164">
        <v>31190.676909999995</v>
      </c>
      <c r="Q13" s="164">
        <v>27162.406289999999</v>
      </c>
      <c r="R13" s="164">
        <v>26193.973999999998</v>
      </c>
      <c r="S13" s="164">
        <v>24816.783789999998</v>
      </c>
      <c r="T13" s="164">
        <v>27670.029649999997</v>
      </c>
    </row>
    <row r="14" spans="1:20" x14ac:dyDescent="0.25">
      <c r="A14" s="159" t="s">
        <v>45</v>
      </c>
      <c r="B14" s="164"/>
      <c r="C14" s="164"/>
      <c r="D14" s="164">
        <v>0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/>
      <c r="Q14" s="164"/>
      <c r="R14" s="164"/>
      <c r="S14" s="164"/>
      <c r="T14" s="164"/>
    </row>
    <row r="15" spans="1:20" x14ac:dyDescent="0.25">
      <c r="A15" s="158" t="s">
        <v>46</v>
      </c>
      <c r="B15" s="164">
        <v>7683.3420299999989</v>
      </c>
      <c r="C15" s="164">
        <v>6140.6280900000002</v>
      </c>
      <c r="D15" s="164">
        <v>5569.1414000000004</v>
      </c>
      <c r="E15" s="164">
        <v>6842.0817900000002</v>
      </c>
      <c r="F15" s="164">
        <v>6293.1178099999997</v>
      </c>
      <c r="G15" s="164">
        <v>5852.5067199999994</v>
      </c>
      <c r="H15" s="164">
        <v>4850.1657699999996</v>
      </c>
      <c r="I15" s="164">
        <v>6664.08385</v>
      </c>
      <c r="J15" s="164">
        <v>7069.4252099999994</v>
      </c>
      <c r="K15" s="164">
        <v>6345.7301899999993</v>
      </c>
      <c r="L15" s="164">
        <v>6240.9017699999995</v>
      </c>
      <c r="M15" s="164">
        <v>6399.3323199999995</v>
      </c>
      <c r="N15" s="164">
        <v>5526.4507599999997</v>
      </c>
      <c r="O15" s="164">
        <v>5701.6587299999992</v>
      </c>
      <c r="P15" s="164">
        <v>6662.1165799999999</v>
      </c>
      <c r="Q15" s="164">
        <v>5489.1118200000001</v>
      </c>
      <c r="R15" s="164">
        <v>6772.6277099999988</v>
      </c>
      <c r="S15" s="164">
        <v>6054.850550000001</v>
      </c>
      <c r="T15" s="164">
        <v>4934.5025900000001</v>
      </c>
    </row>
    <row r="16" spans="1:20" x14ac:dyDescent="0.25">
      <c r="A16" s="158" t="s">
        <v>47</v>
      </c>
      <c r="B16" s="164">
        <v>34658.151300000005</v>
      </c>
      <c r="C16" s="164">
        <v>32488.816085000002</v>
      </c>
      <c r="D16" s="164">
        <v>37516.807938999998</v>
      </c>
      <c r="E16" s="164">
        <v>33558.367012999995</v>
      </c>
      <c r="F16" s="164">
        <v>39977.265962999998</v>
      </c>
      <c r="G16" s="164">
        <v>45494.312712999999</v>
      </c>
      <c r="H16" s="164">
        <v>39529.663943000007</v>
      </c>
      <c r="I16" s="164">
        <v>52746.800572</v>
      </c>
      <c r="J16" s="164">
        <v>44815.00849</v>
      </c>
      <c r="K16" s="164">
        <v>52345.475394000001</v>
      </c>
      <c r="L16" s="164">
        <v>48786.467438000007</v>
      </c>
      <c r="M16" s="164">
        <v>46052.160371999998</v>
      </c>
      <c r="N16" s="164">
        <v>46233.172284</v>
      </c>
      <c r="O16" s="164">
        <v>17509.227292</v>
      </c>
      <c r="P16" s="164">
        <v>13626.068228</v>
      </c>
      <c r="Q16" s="164">
        <v>24556.459766</v>
      </c>
      <c r="R16" s="164">
        <v>31026.363002999999</v>
      </c>
      <c r="S16" s="164">
        <v>37007.326034000005</v>
      </c>
      <c r="T16" s="164">
        <v>44177.254520000002</v>
      </c>
    </row>
    <row r="17" spans="1:20" x14ac:dyDescent="0.25">
      <c r="A17" s="158" t="s">
        <v>48</v>
      </c>
      <c r="B17" s="164">
        <v>25488.69931</v>
      </c>
      <c r="C17" s="164">
        <v>23998.475780000001</v>
      </c>
      <c r="D17" s="164">
        <v>24773.009990000002</v>
      </c>
      <c r="E17" s="164">
        <v>27645.565890000002</v>
      </c>
      <c r="F17" s="164">
        <v>25267.147789999999</v>
      </c>
      <c r="G17" s="164">
        <v>25706.056310000004</v>
      </c>
      <c r="H17" s="164">
        <v>27141.666310000004</v>
      </c>
      <c r="I17" s="164">
        <v>22266.568609999998</v>
      </c>
      <c r="J17" s="164">
        <v>25020.402100000003</v>
      </c>
      <c r="K17" s="164">
        <v>26901.597740000001</v>
      </c>
      <c r="L17" s="164">
        <v>26275.996259999996</v>
      </c>
      <c r="M17" s="164">
        <v>29640.32445</v>
      </c>
      <c r="N17" s="164">
        <v>26552.028849999999</v>
      </c>
      <c r="O17" s="164">
        <v>16621.425999999999</v>
      </c>
      <c r="P17" s="164">
        <v>32060.664780000003</v>
      </c>
      <c r="Q17" s="164">
        <v>20841.130969999998</v>
      </c>
      <c r="R17" s="164">
        <v>23661.565240000004</v>
      </c>
      <c r="S17" s="164">
        <v>28678.928629999999</v>
      </c>
      <c r="T17" s="164">
        <v>27751.322809999998</v>
      </c>
    </row>
    <row r="18" spans="1:20" x14ac:dyDescent="0.25">
      <c r="A18" s="158" t="s">
        <v>49</v>
      </c>
      <c r="B18" s="164">
        <v>103430.02412999999</v>
      </c>
      <c r="C18" s="164">
        <v>113754.36402000001</v>
      </c>
      <c r="D18" s="164">
        <v>101664.62940000001</v>
      </c>
      <c r="E18" s="164">
        <v>104035.04292000001</v>
      </c>
      <c r="F18" s="164">
        <v>86906.79614000002</v>
      </c>
      <c r="G18" s="164">
        <v>118408.00507999999</v>
      </c>
      <c r="H18" s="164">
        <v>109277.63893</v>
      </c>
      <c r="I18" s="164">
        <v>114660.84100999999</v>
      </c>
      <c r="J18" s="164">
        <v>108106.07378000001</v>
      </c>
      <c r="K18" s="164">
        <v>114952.33421000002</v>
      </c>
      <c r="L18" s="164">
        <v>110618.92096999999</v>
      </c>
      <c r="M18" s="164">
        <v>115122.70331999999</v>
      </c>
      <c r="N18" s="164">
        <v>108667.04762</v>
      </c>
      <c r="O18" s="164">
        <v>86694.235790000006</v>
      </c>
      <c r="P18" s="164">
        <v>93570.756720000005</v>
      </c>
      <c r="Q18" s="164">
        <v>95599.827800000014</v>
      </c>
      <c r="R18" s="164">
        <v>112739.96643</v>
      </c>
      <c r="S18" s="164">
        <v>139779.00738999998</v>
      </c>
      <c r="T18" s="164">
        <v>151730.89293999999</v>
      </c>
    </row>
    <row r="19" spans="1:20" x14ac:dyDescent="0.25">
      <c r="A19" s="159" t="s">
        <v>50</v>
      </c>
      <c r="B19" s="164"/>
      <c r="C19" s="164"/>
      <c r="D19" s="164">
        <v>0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/>
      <c r="Q19" s="164"/>
      <c r="R19" s="164"/>
      <c r="S19" s="164"/>
      <c r="T19" s="164"/>
    </row>
    <row r="20" spans="1:20" x14ac:dyDescent="0.25">
      <c r="A20" s="158" t="s">
        <v>51</v>
      </c>
      <c r="B20" s="164">
        <v>12388.18864</v>
      </c>
      <c r="C20" s="164">
        <v>9893.6322500000006</v>
      </c>
      <c r="D20" s="164">
        <v>11226.695659999999</v>
      </c>
      <c r="E20" s="164">
        <v>11412.435119999998</v>
      </c>
      <c r="F20" s="164">
        <v>11333.34187</v>
      </c>
      <c r="G20" s="164">
        <v>12236.482300000001</v>
      </c>
      <c r="H20" s="164">
        <v>21577.155850000003</v>
      </c>
      <c r="I20" s="164">
        <v>14591.244709999999</v>
      </c>
      <c r="J20" s="164">
        <v>14811.959129999999</v>
      </c>
      <c r="K20" s="164">
        <v>15456.20522</v>
      </c>
      <c r="L20" s="164">
        <v>10426.415220000001</v>
      </c>
      <c r="M20" s="164">
        <v>12299.13048</v>
      </c>
      <c r="N20" s="164">
        <v>19822.925060000001</v>
      </c>
      <c r="O20" s="164">
        <v>5748.5484699999997</v>
      </c>
      <c r="P20" s="164">
        <v>8889.9718000000012</v>
      </c>
      <c r="Q20" s="164">
        <v>4875.6387400000003</v>
      </c>
      <c r="R20" s="164">
        <v>9399.3226400000003</v>
      </c>
      <c r="S20" s="164">
        <v>8921.1217099999994</v>
      </c>
      <c r="T20" s="164">
        <v>9592.3866600000001</v>
      </c>
    </row>
    <row r="21" spans="1:20" x14ac:dyDescent="0.25">
      <c r="A21" s="158" t="s">
        <v>52</v>
      </c>
      <c r="B21" s="164">
        <v>43654.516600000003</v>
      </c>
      <c r="C21" s="164">
        <v>49894.472750000001</v>
      </c>
      <c r="D21" s="164">
        <v>42073.444839999996</v>
      </c>
      <c r="E21" s="164">
        <v>48769.36249</v>
      </c>
      <c r="F21" s="164">
        <v>51538.942909999998</v>
      </c>
      <c r="G21" s="164">
        <v>48046.747109999997</v>
      </c>
      <c r="H21" s="164">
        <v>43900.869460000002</v>
      </c>
      <c r="I21" s="164">
        <v>46670.385089999996</v>
      </c>
      <c r="J21" s="164">
        <v>44713.988340000004</v>
      </c>
      <c r="K21" s="164">
        <v>40532.243480000005</v>
      </c>
      <c r="L21" s="164">
        <v>53297.915269999998</v>
      </c>
      <c r="M21" s="164">
        <v>58784.335890000002</v>
      </c>
      <c r="N21" s="164">
        <v>55571.772709999997</v>
      </c>
      <c r="O21" s="164">
        <v>27715.370709999999</v>
      </c>
      <c r="P21" s="164">
        <v>36496.68924</v>
      </c>
      <c r="Q21" s="164">
        <v>45753.505039999996</v>
      </c>
      <c r="R21" s="164">
        <v>48069.755429999997</v>
      </c>
      <c r="S21" s="164">
        <v>54870.993280000002</v>
      </c>
      <c r="T21" s="164">
        <v>72054.669569999998</v>
      </c>
    </row>
    <row r="22" spans="1:20" x14ac:dyDescent="0.25">
      <c r="A22" s="159" t="s">
        <v>53</v>
      </c>
      <c r="B22" s="164"/>
      <c r="C22" s="164"/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/>
      <c r="Q22" s="164"/>
      <c r="R22" s="164"/>
      <c r="S22" s="164"/>
      <c r="T22" s="164"/>
    </row>
    <row r="23" spans="1:20" x14ac:dyDescent="0.25">
      <c r="A23" s="158" t="s">
        <v>54</v>
      </c>
      <c r="B23" s="164">
        <v>8326.5434299999997</v>
      </c>
      <c r="C23" s="164">
        <v>7878.4918499999994</v>
      </c>
      <c r="D23" s="164">
        <v>7273.9440200000008</v>
      </c>
      <c r="E23" s="164">
        <v>7522.5441099999998</v>
      </c>
      <c r="F23" s="164">
        <v>7478.767710000001</v>
      </c>
      <c r="G23" s="164">
        <v>7969.1752400000005</v>
      </c>
      <c r="H23" s="164">
        <v>8207.3270099999991</v>
      </c>
      <c r="I23" s="164">
        <v>7893.2359900000001</v>
      </c>
      <c r="J23" s="164">
        <v>7828.4251899999999</v>
      </c>
      <c r="K23" s="164">
        <v>7055.9195999999993</v>
      </c>
      <c r="L23" s="164">
        <v>7021.6042600000001</v>
      </c>
      <c r="M23" s="164">
        <v>8402.3496200000009</v>
      </c>
      <c r="N23" s="164">
        <v>7735.8393399999995</v>
      </c>
      <c r="O23" s="164">
        <v>2194.6508699999999</v>
      </c>
      <c r="P23" s="164">
        <v>3508.5398799999998</v>
      </c>
      <c r="Q23" s="164">
        <v>6025.4373399999995</v>
      </c>
      <c r="R23" s="164">
        <v>4045.67569</v>
      </c>
      <c r="S23" s="164">
        <v>4526.4845400000004</v>
      </c>
      <c r="T23" s="164">
        <v>6496.15092</v>
      </c>
    </row>
    <row r="24" spans="1:20" x14ac:dyDescent="0.25">
      <c r="A24" s="158" t="s">
        <v>55</v>
      </c>
      <c r="B24" s="164">
        <v>19669.357545999999</v>
      </c>
      <c r="C24" s="164">
        <v>20203.394004000002</v>
      </c>
      <c r="D24" s="164">
        <v>24900.106816999996</v>
      </c>
      <c r="E24" s="164">
        <v>18389.035623000003</v>
      </c>
      <c r="F24" s="164">
        <v>22973.956189999997</v>
      </c>
      <c r="G24" s="164">
        <v>29706.807104</v>
      </c>
      <c r="H24" s="164">
        <v>25160.347621000001</v>
      </c>
      <c r="I24" s="164">
        <v>25996.924653000002</v>
      </c>
      <c r="J24" s="164">
        <v>21918.018479999995</v>
      </c>
      <c r="K24" s="164">
        <v>27670.950052</v>
      </c>
      <c r="L24" s="164">
        <v>24243.701228000002</v>
      </c>
      <c r="M24" s="164">
        <v>28317.035468999999</v>
      </c>
      <c r="N24" s="164">
        <v>22115.629153999998</v>
      </c>
      <c r="O24" s="164">
        <v>7458.2906709999997</v>
      </c>
      <c r="P24" s="164">
        <v>14811.199953000001</v>
      </c>
      <c r="Q24" s="164">
        <v>14109.439331</v>
      </c>
      <c r="R24" s="164">
        <v>20707.264658</v>
      </c>
      <c r="S24" s="164">
        <v>15563.223386</v>
      </c>
      <c r="T24" s="164">
        <v>33211.586752999996</v>
      </c>
    </row>
    <row r="25" spans="1:20" x14ac:dyDescent="0.25">
      <c r="A25" s="158" t="s">
        <v>190</v>
      </c>
      <c r="B25" s="164">
        <v>7956.5045300000002</v>
      </c>
      <c r="C25" s="164">
        <v>12701.713829999999</v>
      </c>
      <c r="D25" s="164">
        <v>7363.4110299999993</v>
      </c>
      <c r="E25" s="164">
        <v>13091.556929999999</v>
      </c>
      <c r="F25" s="164">
        <v>12943.079470000001</v>
      </c>
      <c r="G25" s="164">
        <v>8477.8023599999997</v>
      </c>
      <c r="H25" s="164">
        <v>8005.4446500000004</v>
      </c>
      <c r="I25" s="164">
        <v>9381.7074600000014</v>
      </c>
      <c r="J25" s="164">
        <v>7545.8909899999999</v>
      </c>
      <c r="K25" s="164">
        <v>11051.50167</v>
      </c>
      <c r="L25" s="164">
        <v>6959.6736899999996</v>
      </c>
      <c r="M25" s="164">
        <v>6311.8897399999996</v>
      </c>
      <c r="N25" s="164">
        <v>8712.3501500000002</v>
      </c>
      <c r="O25" s="164">
        <v>6975.39408</v>
      </c>
      <c r="P25" s="164">
        <v>8140.8924699999998</v>
      </c>
      <c r="Q25" s="164">
        <v>6511.3947200000002</v>
      </c>
      <c r="R25" s="164">
        <v>7730.2525800000003</v>
      </c>
      <c r="S25" s="164">
        <v>9865.6642300000003</v>
      </c>
      <c r="T25" s="164">
        <v>8209.944230000001</v>
      </c>
    </row>
    <row r="26" spans="1:20" x14ac:dyDescent="0.25">
      <c r="A26" s="158" t="s">
        <v>56</v>
      </c>
      <c r="B26" s="164">
        <v>64031.266049999998</v>
      </c>
      <c r="C26" s="164">
        <v>70770.386339999997</v>
      </c>
      <c r="D26" s="164">
        <v>79877.629509999999</v>
      </c>
      <c r="E26" s="164">
        <v>92564.093250000005</v>
      </c>
      <c r="F26" s="164">
        <v>66045.249609999999</v>
      </c>
      <c r="G26" s="164">
        <v>79096.597330000004</v>
      </c>
      <c r="H26" s="164">
        <v>80737.568699999989</v>
      </c>
      <c r="I26" s="164">
        <v>98114.451319999993</v>
      </c>
      <c r="J26" s="164">
        <v>75609.30012</v>
      </c>
      <c r="K26" s="164">
        <v>69072.450629999992</v>
      </c>
      <c r="L26" s="164">
        <v>94560.12453999999</v>
      </c>
      <c r="M26" s="164">
        <v>90633.674319999991</v>
      </c>
      <c r="N26" s="164">
        <v>77551.614099999992</v>
      </c>
      <c r="O26" s="164">
        <v>41200.294600000008</v>
      </c>
      <c r="P26" s="164">
        <v>45668.243569999999</v>
      </c>
      <c r="Q26" s="164">
        <v>53327.470799999996</v>
      </c>
      <c r="R26" s="164">
        <v>60553.004890000004</v>
      </c>
      <c r="S26" s="164">
        <v>69364.672579999999</v>
      </c>
      <c r="T26" s="164">
        <v>78384.415670000002</v>
      </c>
    </row>
    <row r="27" spans="1:20" x14ac:dyDescent="0.25">
      <c r="A27" s="158" t="s">
        <v>57</v>
      </c>
      <c r="B27" s="164">
        <v>1068.7671300000002</v>
      </c>
      <c r="C27" s="164">
        <v>754.59008999999992</v>
      </c>
      <c r="D27" s="164">
        <v>752.54093999999998</v>
      </c>
      <c r="E27" s="164">
        <v>937.06302999999991</v>
      </c>
      <c r="F27" s="164">
        <v>639.39672999999993</v>
      </c>
      <c r="G27" s="164">
        <v>840.95888000000002</v>
      </c>
      <c r="H27" s="164">
        <v>1555.0156500000001</v>
      </c>
      <c r="I27" s="164">
        <v>1046.64617</v>
      </c>
      <c r="J27" s="164">
        <v>748.70776000000001</v>
      </c>
      <c r="K27" s="164">
        <v>717.95106999999996</v>
      </c>
      <c r="L27" s="164">
        <v>991.88953300000003</v>
      </c>
      <c r="M27" s="164">
        <v>711.08252999999991</v>
      </c>
      <c r="N27" s="164">
        <v>285.20057000000003</v>
      </c>
      <c r="O27" s="164">
        <v>291.60160999999999</v>
      </c>
      <c r="P27" s="164">
        <v>564.10775999999998</v>
      </c>
      <c r="Q27" s="164">
        <v>1024.56891</v>
      </c>
      <c r="R27" s="164">
        <v>832.9504300000001</v>
      </c>
      <c r="S27" s="164">
        <v>1104.6771199999998</v>
      </c>
      <c r="T27" s="164">
        <v>956.93368999999996</v>
      </c>
    </row>
    <row r="28" spans="1:20" x14ac:dyDescent="0.25">
      <c r="A28" s="158" t="s">
        <v>58</v>
      </c>
      <c r="B28" s="164">
        <v>1136.5136</v>
      </c>
      <c r="C28" s="164">
        <v>475.72452000000004</v>
      </c>
      <c r="D28" s="164">
        <v>719.00702000000001</v>
      </c>
      <c r="E28" s="164">
        <v>673.96489999999994</v>
      </c>
      <c r="F28" s="164">
        <v>754.42828999999995</v>
      </c>
      <c r="G28" s="164">
        <v>686.52632000000006</v>
      </c>
      <c r="H28" s="164">
        <v>436.90769</v>
      </c>
      <c r="I28" s="164">
        <v>574.47712000000001</v>
      </c>
      <c r="J28" s="164">
        <v>377.08880000000005</v>
      </c>
      <c r="K28" s="164">
        <v>507.54090000000002</v>
      </c>
      <c r="L28" s="164">
        <v>340.78020000000004</v>
      </c>
      <c r="M28" s="164">
        <v>342.11591999999996</v>
      </c>
      <c r="N28" s="164">
        <v>521.07424000000003</v>
      </c>
      <c r="O28" s="164">
        <v>154.84581</v>
      </c>
      <c r="P28" s="164">
        <v>524.19818999999995</v>
      </c>
      <c r="Q28" s="164">
        <v>880.89662999999996</v>
      </c>
      <c r="R28" s="164">
        <v>665.81376999999998</v>
      </c>
      <c r="S28" s="164">
        <v>384.12154000000004</v>
      </c>
      <c r="T28" s="164">
        <v>627.50367000000006</v>
      </c>
    </row>
    <row r="29" spans="1:20" x14ac:dyDescent="0.25">
      <c r="A29" s="159" t="s">
        <v>59</v>
      </c>
      <c r="B29" s="167">
        <v>431538.70151599991</v>
      </c>
      <c r="C29" s="167">
        <v>462696.53113900009</v>
      </c>
      <c r="D29" s="167">
        <v>447119.15993600007</v>
      </c>
      <c r="E29" s="167">
        <v>490414.56973599998</v>
      </c>
      <c r="F29" s="167">
        <v>429813.22931299999</v>
      </c>
      <c r="G29" s="167">
        <v>493316.81345700001</v>
      </c>
      <c r="H29" s="167">
        <v>480906.34596400009</v>
      </c>
      <c r="I29" s="167">
        <v>511443.64000500005</v>
      </c>
      <c r="J29" s="167">
        <v>455015.8258799999</v>
      </c>
      <c r="K29" s="167">
        <v>485280.20854600013</v>
      </c>
      <c r="L29" s="167">
        <v>28832.879199999999</v>
      </c>
      <c r="M29" s="167">
        <v>24600.462839999997</v>
      </c>
      <c r="N29" s="167">
        <v>485336.22033799998</v>
      </c>
      <c r="O29" s="167">
        <v>308385.99760300008</v>
      </c>
      <c r="P29" s="167">
        <v>374802.32455100003</v>
      </c>
      <c r="Q29" s="167">
        <v>405670.54923699994</v>
      </c>
      <c r="R29" s="167">
        <v>446461.60294100008</v>
      </c>
      <c r="S29" s="167">
        <v>503032.63890000002</v>
      </c>
      <c r="T29" s="167">
        <v>553959.20706299995</v>
      </c>
    </row>
    <row r="30" spans="1:20" x14ac:dyDescent="0.25">
      <c r="A30" s="159"/>
      <c r="B30" s="164"/>
      <c r="C30" s="164"/>
      <c r="D30" s="164"/>
      <c r="E30" s="164"/>
      <c r="F30" s="164"/>
      <c r="G30" s="164"/>
      <c r="H30" s="164"/>
      <c r="I30" s="164"/>
      <c r="J30" s="157"/>
      <c r="K30" s="158"/>
      <c r="L30" s="158"/>
      <c r="M30" s="158"/>
      <c r="N30" s="157"/>
      <c r="O30" s="157"/>
      <c r="P30" s="157"/>
      <c r="Q30" s="157"/>
      <c r="R30" s="157"/>
      <c r="S30" s="157"/>
      <c r="T30" s="164"/>
    </row>
    <row r="31" spans="1:20" x14ac:dyDescent="0.25">
      <c r="A31" s="159" t="s">
        <v>84</v>
      </c>
      <c r="B31" s="166">
        <v>157341.468074</v>
      </c>
      <c r="C31" s="166">
        <v>178183.83522299997</v>
      </c>
      <c r="D31" s="166">
        <v>123455.88730500001</v>
      </c>
      <c r="E31" s="166">
        <v>96188.715129999997</v>
      </c>
      <c r="F31" s="166">
        <v>127192.54133000001</v>
      </c>
      <c r="G31" s="166">
        <v>142463.65276600001</v>
      </c>
      <c r="H31" s="166">
        <v>117310.82079</v>
      </c>
      <c r="I31" s="166">
        <v>94911.205703999993</v>
      </c>
      <c r="J31" s="166">
        <v>109924.308144</v>
      </c>
      <c r="K31" s="166">
        <v>131483.00445200002</v>
      </c>
      <c r="L31" s="166">
        <v>144723.25059600003</v>
      </c>
      <c r="M31" s="166">
        <v>105671.891525</v>
      </c>
      <c r="N31" s="166">
        <v>81826.848775000006</v>
      </c>
      <c r="O31" s="166">
        <v>136765.85523099999</v>
      </c>
      <c r="P31" s="166">
        <v>121649.94933300001</v>
      </c>
      <c r="Q31" s="166">
        <v>85313.673714999997</v>
      </c>
      <c r="R31" s="166">
        <v>113603.24757199999</v>
      </c>
      <c r="S31" s="166">
        <v>149702.29224200002</v>
      </c>
      <c r="T31" s="166">
        <v>149157.12240599998</v>
      </c>
    </row>
    <row r="32" spans="1:20" x14ac:dyDescent="0.25">
      <c r="A32" s="159"/>
      <c r="B32" s="167"/>
      <c r="C32" s="167"/>
      <c r="D32" s="167"/>
      <c r="E32" s="167"/>
      <c r="F32" s="167"/>
      <c r="G32" s="167"/>
      <c r="H32" s="167"/>
      <c r="I32" s="167"/>
      <c r="J32" s="167"/>
      <c r="K32" s="158"/>
      <c r="L32" s="158"/>
      <c r="M32" s="158"/>
      <c r="N32" s="167"/>
      <c r="O32" s="167"/>
      <c r="P32" s="167"/>
      <c r="Q32" s="167"/>
      <c r="R32" s="167"/>
      <c r="S32" s="167"/>
      <c r="T32" s="167"/>
    </row>
    <row r="33" spans="1:20" x14ac:dyDescent="0.25">
      <c r="A33" s="160" t="s">
        <v>60</v>
      </c>
      <c r="B33" s="165">
        <v>-220026.24040199994</v>
      </c>
      <c r="C33" s="165">
        <v>-225701.41338600015</v>
      </c>
      <c r="D33" s="165">
        <v>-250771.03471100007</v>
      </c>
      <c r="E33" s="165">
        <v>-311574.44462599995</v>
      </c>
      <c r="F33" s="165">
        <v>-243078.19658299998</v>
      </c>
      <c r="G33" s="165">
        <v>-277381.81259099999</v>
      </c>
      <c r="H33" s="165">
        <v>-289747.19544400013</v>
      </c>
      <c r="I33" s="165">
        <v>-324570.37324100011</v>
      </c>
      <c r="J33" s="165">
        <v>-274108.86516599986</v>
      </c>
      <c r="K33" s="165">
        <v>-289626.96144400013</v>
      </c>
      <c r="L33" s="165">
        <v>205414.14187600001</v>
      </c>
      <c r="M33" s="165">
        <v>166261.68737499998</v>
      </c>
      <c r="N33" s="165">
        <v>-331392.87476299994</v>
      </c>
      <c r="O33" s="165">
        <v>-133595.30388200007</v>
      </c>
      <c r="P33" s="165">
        <v>-210716.87176800004</v>
      </c>
      <c r="Q33" s="165">
        <v>-271902.45261199994</v>
      </c>
      <c r="R33" s="165">
        <v>-280865.48434900015</v>
      </c>
      <c r="S33" s="165">
        <v>-290223.11741800001</v>
      </c>
      <c r="T33" s="165">
        <v>-329818.80220699997</v>
      </c>
    </row>
    <row r="34" spans="1:20" x14ac:dyDescent="0.25">
      <c r="A34" s="168" t="s">
        <v>85</v>
      </c>
    </row>
    <row r="35" spans="1:20" x14ac:dyDescent="0.25">
      <c r="A35" s="168" t="s">
        <v>86</v>
      </c>
    </row>
    <row r="36" spans="1:20" x14ac:dyDescent="0.25">
      <c r="A36" s="168" t="s">
        <v>187</v>
      </c>
    </row>
  </sheetData>
  <mergeCells count="23">
    <mergeCell ref="A2:T2"/>
    <mergeCell ref="A1:T1"/>
    <mergeCell ref="H5:H6"/>
    <mergeCell ref="S5:S6"/>
    <mergeCell ref="I5:I6"/>
    <mergeCell ref="J5:J6"/>
    <mergeCell ref="K5:K6"/>
    <mergeCell ref="L5:L6"/>
    <mergeCell ref="M5:M6"/>
    <mergeCell ref="T5:T6"/>
    <mergeCell ref="A4:T4"/>
    <mergeCell ref="R5:R6"/>
    <mergeCell ref="A5:A6"/>
    <mergeCell ref="B5:B6"/>
    <mergeCell ref="C5:C6"/>
    <mergeCell ref="D5:D6"/>
    <mergeCell ref="E5:E6"/>
    <mergeCell ref="F5:F6"/>
    <mergeCell ref="G5:G6"/>
    <mergeCell ref="N5:N6"/>
    <mergeCell ref="O5:O6"/>
    <mergeCell ref="P5:P6"/>
    <mergeCell ref="Q5:Q6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9"/>
  <sheetViews>
    <sheetView workbookViewId="0">
      <selection activeCell="A23" sqref="A23"/>
    </sheetView>
  </sheetViews>
  <sheetFormatPr defaultRowHeight="15" x14ac:dyDescent="0.25"/>
  <cols>
    <col min="1" max="1" width="22.85546875" bestFit="1" customWidth="1"/>
    <col min="2" max="2" width="15" style="4" bestFit="1" customWidth="1"/>
    <col min="3" max="3" width="10.7109375" bestFit="1" customWidth="1"/>
    <col min="4" max="4" width="12.85546875" style="4" bestFit="1" customWidth="1"/>
    <col min="5" max="5" width="10.7109375" bestFit="1" customWidth="1"/>
    <col min="6" max="6" width="12.140625" style="4" bestFit="1" customWidth="1"/>
    <col min="7" max="7" width="9" bestFit="1" customWidth="1"/>
    <col min="8" max="8" width="12.85546875" style="4" bestFit="1" customWidth="1"/>
    <col min="9" max="9" width="10.7109375" bestFit="1" customWidth="1"/>
    <col min="12" max="12" width="10.28515625" bestFit="1" customWidth="1"/>
  </cols>
  <sheetData>
    <row r="1" spans="1:11" s="4" customFormat="1" x14ac:dyDescent="0.25">
      <c r="A1" s="222" t="s">
        <v>185</v>
      </c>
      <c r="B1" s="222"/>
      <c r="C1" s="222"/>
      <c r="D1" s="222"/>
      <c r="E1" s="222"/>
      <c r="F1" s="222"/>
      <c r="G1" s="222"/>
      <c r="H1" s="222"/>
      <c r="I1" s="222"/>
      <c r="J1" s="156"/>
      <c r="K1" s="156"/>
    </row>
    <row r="2" spans="1:11" s="4" customFormat="1" x14ac:dyDescent="0.25">
      <c r="A2" s="222" t="s">
        <v>129</v>
      </c>
      <c r="B2" s="222"/>
      <c r="C2" s="222"/>
      <c r="D2" s="222"/>
      <c r="E2" s="222"/>
      <c r="F2" s="222"/>
      <c r="G2" s="222"/>
      <c r="H2" s="222"/>
      <c r="I2" s="222"/>
      <c r="J2" s="156"/>
      <c r="K2" s="156"/>
    </row>
    <row r="3" spans="1:11" s="4" customFormat="1" x14ac:dyDescent="0.25">
      <c r="A3" s="222" t="s">
        <v>196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10"/>
      <c r="B4" s="99"/>
      <c r="C4" s="99"/>
      <c r="D4" s="10"/>
      <c r="E4" s="10"/>
      <c r="F4" s="10"/>
      <c r="G4" s="10"/>
      <c r="H4" s="10"/>
      <c r="I4" s="13" t="s">
        <v>173</v>
      </c>
      <c r="J4" s="156"/>
      <c r="K4" s="156"/>
    </row>
    <row r="5" spans="1:11" x14ac:dyDescent="0.25">
      <c r="A5" s="228" t="s">
        <v>29</v>
      </c>
      <c r="B5" s="224" t="s">
        <v>62</v>
      </c>
      <c r="C5" s="225"/>
      <c r="D5" s="228" t="s">
        <v>61</v>
      </c>
      <c r="E5" s="234"/>
      <c r="F5" s="234"/>
      <c r="G5" s="234"/>
      <c r="H5" s="234"/>
      <c r="I5" s="229"/>
      <c r="J5" s="156"/>
      <c r="K5" s="156"/>
    </row>
    <row r="6" spans="1:11" x14ac:dyDescent="0.25">
      <c r="A6" s="230"/>
      <c r="B6" s="232"/>
      <c r="C6" s="233"/>
      <c r="D6" s="228" t="s">
        <v>16</v>
      </c>
      <c r="E6" s="229"/>
      <c r="F6" s="228" t="s">
        <v>17</v>
      </c>
      <c r="G6" s="229"/>
      <c r="H6" s="228" t="s">
        <v>18</v>
      </c>
      <c r="I6" s="229"/>
      <c r="J6" s="156"/>
      <c r="K6" s="156"/>
    </row>
    <row r="7" spans="1:11" x14ac:dyDescent="0.25">
      <c r="A7" s="107"/>
      <c r="B7" s="127">
        <v>44470</v>
      </c>
      <c r="C7" s="128">
        <v>44105</v>
      </c>
      <c r="D7" s="127">
        <v>44470</v>
      </c>
      <c r="E7" s="128">
        <v>44105</v>
      </c>
      <c r="F7" s="127">
        <v>44470</v>
      </c>
      <c r="G7" s="128">
        <v>44105</v>
      </c>
      <c r="H7" s="127">
        <v>44470</v>
      </c>
      <c r="I7" s="128">
        <v>44105</v>
      </c>
      <c r="J7" s="156"/>
      <c r="K7" s="156"/>
    </row>
    <row r="8" spans="1:11" x14ac:dyDescent="0.25">
      <c r="A8" s="100" t="s">
        <v>19</v>
      </c>
      <c r="B8" s="125">
        <v>68544.224101999993</v>
      </c>
      <c r="C8" s="129">
        <v>55163.952016000003</v>
      </c>
      <c r="D8" s="101">
        <v>6853.8184430000001</v>
      </c>
      <c r="E8" s="129">
        <v>7019.0814500000006</v>
      </c>
      <c r="F8" s="162">
        <v>756.49855000000002</v>
      </c>
      <c r="G8" s="130">
        <v>216.72448</v>
      </c>
      <c r="H8" s="162">
        <v>7610.3169930000004</v>
      </c>
      <c r="I8" s="129">
        <v>7235.8059300000004</v>
      </c>
      <c r="J8" s="156"/>
      <c r="K8" s="156"/>
    </row>
    <row r="9" spans="1:11" x14ac:dyDescent="0.25">
      <c r="A9" s="100" t="s">
        <v>20</v>
      </c>
      <c r="B9" s="125">
        <v>21802.536749999999</v>
      </c>
      <c r="C9" s="129">
        <v>18108.439190000001</v>
      </c>
      <c r="D9" s="101">
        <v>385.14467999999999</v>
      </c>
      <c r="E9" s="129">
        <v>280.25615000000005</v>
      </c>
      <c r="F9" s="162">
        <v>105.48611</v>
      </c>
      <c r="G9" s="130">
        <v>2453.8814900000002</v>
      </c>
      <c r="H9" s="162">
        <v>490.63078999999999</v>
      </c>
      <c r="I9" s="129">
        <v>2734.1376400000004</v>
      </c>
      <c r="J9" s="156"/>
      <c r="K9" s="156"/>
    </row>
    <row r="10" spans="1:11" x14ac:dyDescent="0.25">
      <c r="A10" s="100" t="s">
        <v>21</v>
      </c>
      <c r="B10" s="125">
        <v>2234.2591000000002</v>
      </c>
      <c r="C10" s="129">
        <v>954.01091000000008</v>
      </c>
      <c r="D10" s="101">
        <v>6719.5586080000003</v>
      </c>
      <c r="E10" s="129">
        <v>4751.91525</v>
      </c>
      <c r="F10" s="162">
        <v>24.905349999999999</v>
      </c>
      <c r="G10" s="130">
        <v>153.92434</v>
      </c>
      <c r="H10" s="162">
        <v>6744.4639580000003</v>
      </c>
      <c r="I10" s="129">
        <v>4905.8395899999996</v>
      </c>
      <c r="J10" s="156"/>
      <c r="K10" s="156"/>
    </row>
    <row r="11" spans="1:11" x14ac:dyDescent="0.25">
      <c r="A11" s="100" t="s">
        <v>22</v>
      </c>
      <c r="B11" s="125">
        <v>4497.10779</v>
      </c>
      <c r="C11" s="129">
        <v>5578.0139900000004</v>
      </c>
      <c r="D11" s="101">
        <v>7171.7460250000004</v>
      </c>
      <c r="E11" s="129">
        <v>5772.1618449999996</v>
      </c>
      <c r="F11" s="162">
        <v>0</v>
      </c>
      <c r="G11" s="130">
        <v>134.10934</v>
      </c>
      <c r="H11" s="162">
        <v>7171.7460250000004</v>
      </c>
      <c r="I11" s="129">
        <v>5906.2711849999996</v>
      </c>
      <c r="J11" s="156"/>
      <c r="K11" s="156"/>
    </row>
    <row r="12" spans="1:11" x14ac:dyDescent="0.25">
      <c r="A12" s="100" t="s">
        <v>24</v>
      </c>
      <c r="B12" s="125">
        <v>2188.27745</v>
      </c>
      <c r="C12" s="129">
        <v>1103.93604</v>
      </c>
      <c r="D12" s="101">
        <v>218.15002999999999</v>
      </c>
      <c r="E12" s="129">
        <v>222.61472000000001</v>
      </c>
      <c r="F12" s="162">
        <v>3.5306199999999999</v>
      </c>
      <c r="G12" s="130">
        <v>0</v>
      </c>
      <c r="H12" s="162">
        <v>221.68064999999999</v>
      </c>
      <c r="I12" s="129">
        <v>222.61472000000001</v>
      </c>
      <c r="J12" s="156"/>
      <c r="K12" s="156"/>
    </row>
    <row r="13" spans="1:11" x14ac:dyDescent="0.25">
      <c r="A13" s="100" t="s">
        <v>25</v>
      </c>
      <c r="B13" s="125">
        <v>1203.4537700000001</v>
      </c>
      <c r="C13" s="129">
        <v>1952.76873</v>
      </c>
      <c r="D13" s="101">
        <v>0</v>
      </c>
      <c r="E13" s="129">
        <v>0</v>
      </c>
      <c r="F13" s="162">
        <v>0</v>
      </c>
      <c r="G13" s="130">
        <v>0</v>
      </c>
      <c r="H13" s="162">
        <v>0</v>
      </c>
      <c r="I13" s="129">
        <v>0</v>
      </c>
      <c r="J13" s="156"/>
      <c r="K13" s="156"/>
    </row>
    <row r="14" spans="1:11" x14ac:dyDescent="0.25">
      <c r="A14" s="100" t="s">
        <v>23</v>
      </c>
      <c r="B14" s="125">
        <v>20528.348879999998</v>
      </c>
      <c r="C14" s="129">
        <v>13544.89126</v>
      </c>
      <c r="D14" s="101">
        <v>3964.1202659999999</v>
      </c>
      <c r="E14" s="129">
        <v>1928.0174</v>
      </c>
      <c r="F14" s="162">
        <v>1434.6083100000001</v>
      </c>
      <c r="G14" s="130">
        <v>554.70134999999993</v>
      </c>
      <c r="H14" s="162">
        <v>5398.7285759999995</v>
      </c>
      <c r="I14" s="129">
        <v>2482.71875</v>
      </c>
      <c r="J14" s="156"/>
      <c r="K14" s="156"/>
    </row>
    <row r="15" spans="1:11" x14ac:dyDescent="0.25">
      <c r="A15" s="100" t="s">
        <v>155</v>
      </c>
      <c r="B15" s="125">
        <v>5408.1111700000001</v>
      </c>
      <c r="C15" s="129">
        <v>3551.1347000000001</v>
      </c>
      <c r="D15" s="101">
        <v>6306.1545500000002</v>
      </c>
      <c r="E15" s="129">
        <v>4227.8978799999995</v>
      </c>
      <c r="F15" s="162">
        <v>25.31559</v>
      </c>
      <c r="G15" s="130">
        <v>99.799859999999995</v>
      </c>
      <c r="H15" s="162">
        <v>6331.4701400000004</v>
      </c>
      <c r="I15" s="129">
        <v>4327.6977399999996</v>
      </c>
      <c r="J15" s="156"/>
      <c r="K15" s="156"/>
    </row>
    <row r="16" spans="1:11" x14ac:dyDescent="0.25">
      <c r="A16" s="100" t="s">
        <v>26</v>
      </c>
      <c r="B16" s="125">
        <v>557.52927999999997</v>
      </c>
      <c r="C16" s="129">
        <v>657.13517000000002</v>
      </c>
      <c r="D16" s="101">
        <v>0</v>
      </c>
      <c r="E16" s="129">
        <v>154.28185999999999</v>
      </c>
      <c r="F16" s="162">
        <v>0</v>
      </c>
      <c r="G16" s="130">
        <v>0</v>
      </c>
      <c r="H16" s="162">
        <v>0</v>
      </c>
      <c r="I16" s="129">
        <v>154.28185999999999</v>
      </c>
      <c r="J16" s="156"/>
      <c r="K16" s="156"/>
    </row>
    <row r="17" spans="1:13" x14ac:dyDescent="0.25">
      <c r="A17" s="100" t="s">
        <v>143</v>
      </c>
      <c r="B17" s="125">
        <v>31.620380000000001</v>
      </c>
      <c r="C17" s="129">
        <v>0</v>
      </c>
      <c r="D17" s="101">
        <v>0</v>
      </c>
      <c r="E17" s="129">
        <v>0</v>
      </c>
      <c r="F17" s="162">
        <v>0</v>
      </c>
      <c r="G17" s="130">
        <v>0</v>
      </c>
      <c r="H17" s="162">
        <v>0</v>
      </c>
      <c r="I17" s="129">
        <v>0</v>
      </c>
      <c r="J17" s="156"/>
      <c r="K17" s="156"/>
      <c r="L17" s="156"/>
      <c r="M17" s="156"/>
    </row>
    <row r="18" spans="1:13" x14ac:dyDescent="0.25">
      <c r="A18" s="100" t="s">
        <v>27</v>
      </c>
      <c r="B18" s="125">
        <v>35344.299829999996</v>
      </c>
      <c r="C18" s="129">
        <v>18152.627230000002</v>
      </c>
      <c r="D18" s="101">
        <v>0</v>
      </c>
      <c r="E18" s="129">
        <v>80.532139999999998</v>
      </c>
      <c r="F18" s="162">
        <v>13.823919999999999</v>
      </c>
      <c r="G18" s="130">
        <v>21.31052</v>
      </c>
      <c r="H18" s="162">
        <v>13.823919999999999</v>
      </c>
      <c r="I18" s="129">
        <v>101.84266</v>
      </c>
      <c r="J18" s="156"/>
      <c r="K18" s="156"/>
      <c r="L18" s="156"/>
      <c r="M18" s="156"/>
    </row>
    <row r="19" spans="1:13" x14ac:dyDescent="0.25">
      <c r="A19" s="100" t="s">
        <v>28</v>
      </c>
      <c r="B19" s="125">
        <v>20599.501210000002</v>
      </c>
      <c r="C19" s="129">
        <v>12610.27342</v>
      </c>
      <c r="D19" s="101">
        <v>454.72646000000003</v>
      </c>
      <c r="E19" s="129">
        <v>389.96537999999998</v>
      </c>
      <c r="F19" s="162">
        <v>522.63346000000001</v>
      </c>
      <c r="G19" s="130">
        <v>657.61933999999997</v>
      </c>
      <c r="H19" s="162">
        <v>977.3599200000001</v>
      </c>
      <c r="I19" s="129">
        <v>1047.5847199999998</v>
      </c>
      <c r="J19" s="156"/>
      <c r="K19" s="156"/>
      <c r="L19" s="156"/>
      <c r="M19" s="156"/>
    </row>
    <row r="20" spans="1:13" x14ac:dyDescent="0.25">
      <c r="A20" s="108" t="s">
        <v>13</v>
      </c>
      <c r="B20" s="102">
        <v>182939.26971199998</v>
      </c>
      <c r="C20" s="102">
        <v>131377.18265599999</v>
      </c>
      <c r="D20" s="126">
        <v>32073.419062000004</v>
      </c>
      <c r="E20" s="126">
        <v>24826.724075000002</v>
      </c>
      <c r="F20" s="102">
        <v>2886.8019100000001</v>
      </c>
      <c r="G20" s="102">
        <v>4292.0707199999997</v>
      </c>
      <c r="H20" s="102">
        <v>34960.220972000003</v>
      </c>
      <c r="I20" s="102">
        <v>29118.794794999998</v>
      </c>
      <c r="J20" s="156"/>
      <c r="K20" s="156"/>
      <c r="L20" s="156"/>
      <c r="M20" s="156"/>
    </row>
    <row r="21" spans="1:13" x14ac:dyDescent="0.25">
      <c r="A21" s="155" t="s">
        <v>85</v>
      </c>
      <c r="B21" s="155"/>
      <c r="C21" s="17"/>
      <c r="D21" s="17"/>
      <c r="E21" s="18"/>
      <c r="F21" s="18"/>
      <c r="G21" s="18"/>
      <c r="H21" s="18"/>
      <c r="I21" s="18"/>
      <c r="J21" s="19"/>
      <c r="K21" s="19"/>
      <c r="L21" s="19"/>
      <c r="M21" s="156"/>
    </row>
    <row r="22" spans="1:13" x14ac:dyDescent="0.25">
      <c r="A22" s="155" t="s">
        <v>86</v>
      </c>
      <c r="B22" s="155"/>
      <c r="C22" s="20"/>
      <c r="D22" s="20"/>
      <c r="E22" s="20"/>
      <c r="F22" s="20"/>
      <c r="G22" s="20"/>
      <c r="H22" s="20"/>
      <c r="I22" s="20"/>
      <c r="J22" s="19"/>
      <c r="K22" s="19"/>
      <c r="L22" s="19"/>
      <c r="M22" s="156"/>
    </row>
    <row r="23" spans="1:13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56"/>
    </row>
    <row r="24" spans="1:13" x14ac:dyDescent="0.25">
      <c r="A24" s="19"/>
      <c r="B24" s="19"/>
      <c r="C24" s="23"/>
      <c r="D24" s="23"/>
      <c r="E24" s="23"/>
      <c r="F24" s="23"/>
      <c r="G24" s="23"/>
      <c r="H24" s="23"/>
      <c r="I24" s="23"/>
      <c r="J24" s="19"/>
      <c r="K24" s="19"/>
      <c r="L24" s="19"/>
      <c r="M24" s="19"/>
    </row>
    <row r="25" spans="1:13" x14ac:dyDescent="0.25">
      <c r="A25" s="19"/>
      <c r="B25" s="19"/>
      <c r="C25" s="23"/>
      <c r="D25" s="23"/>
      <c r="E25" s="23"/>
      <c r="F25" s="23"/>
      <c r="G25" s="23"/>
      <c r="H25" s="23"/>
      <c r="I25" s="23"/>
      <c r="J25" s="19"/>
      <c r="K25" s="19"/>
      <c r="L25" s="19"/>
      <c r="M25" s="19"/>
    </row>
    <row r="26" spans="1:13" x14ac:dyDescent="0.25">
      <c r="A26" s="19"/>
      <c r="B26" s="19"/>
      <c r="C26" s="23"/>
      <c r="D26" s="23"/>
      <c r="E26" s="23"/>
      <c r="F26" s="23"/>
      <c r="G26" s="23"/>
      <c r="H26" s="23"/>
      <c r="I26" s="23"/>
      <c r="J26" s="19"/>
      <c r="K26" s="19"/>
      <c r="L26" s="19"/>
      <c r="M26" s="19"/>
    </row>
    <row r="27" spans="1:13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x14ac:dyDescent="0.25">
      <c r="A29" s="21"/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A25" sqref="A25"/>
    </sheetView>
  </sheetViews>
  <sheetFormatPr defaultRowHeight="15" x14ac:dyDescent="0.25"/>
  <cols>
    <col min="1" max="1" width="22.42578125" bestFit="1" customWidth="1"/>
    <col min="2" max="2" width="11.85546875" style="4" bestFit="1" customWidth="1"/>
    <col min="3" max="3" width="10.5703125" bestFit="1" customWidth="1"/>
    <col min="4" max="4" width="12.140625" style="4" bestFit="1" customWidth="1"/>
    <col min="5" max="5" width="9.5703125" bestFit="1" customWidth="1"/>
    <col min="6" max="6" width="9.5703125" style="4" bestFit="1" customWidth="1"/>
    <col min="7" max="7" width="8.5703125" bestFit="1" customWidth="1"/>
    <col min="8" max="8" width="12.140625" style="4" bestFit="1" customWidth="1"/>
    <col min="9" max="9" width="9.5703125" bestFit="1" customWidth="1"/>
    <col min="10" max="10" width="12.85546875" style="4" bestFit="1" customWidth="1"/>
    <col min="11" max="11" width="9.28515625" bestFit="1" customWidth="1"/>
  </cols>
  <sheetData>
    <row r="1" spans="1:11" s="4" customFormat="1" x14ac:dyDescent="0.25">
      <c r="A1" s="222" t="s">
        <v>128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s="4" customFormat="1" x14ac:dyDescent="0.25">
      <c r="A2" s="222" t="s">
        <v>157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s="4" customFormat="1" x14ac:dyDescent="0.25">
      <c r="A3" s="222" t="s">
        <v>196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99"/>
      <c r="K4" s="13" t="s">
        <v>173</v>
      </c>
    </row>
    <row r="5" spans="1:11" x14ac:dyDescent="0.25">
      <c r="A5" s="223" t="s">
        <v>14</v>
      </c>
      <c r="B5" s="224" t="s">
        <v>62</v>
      </c>
      <c r="C5" s="225"/>
      <c r="D5" s="231" t="s">
        <v>61</v>
      </c>
      <c r="E5" s="231"/>
      <c r="F5" s="231"/>
      <c r="G5" s="231"/>
      <c r="H5" s="231"/>
      <c r="I5" s="231"/>
      <c r="J5" s="224" t="s">
        <v>63</v>
      </c>
      <c r="K5" s="225"/>
    </row>
    <row r="6" spans="1:11" x14ac:dyDescent="0.25">
      <c r="A6" s="223"/>
      <c r="B6" s="226"/>
      <c r="C6" s="227"/>
      <c r="D6" s="231" t="s">
        <v>16</v>
      </c>
      <c r="E6" s="235"/>
      <c r="F6" s="230" t="s">
        <v>17</v>
      </c>
      <c r="G6" s="235"/>
      <c r="H6" s="230" t="s">
        <v>18</v>
      </c>
      <c r="I6" s="231"/>
      <c r="J6" s="226"/>
      <c r="K6" s="227"/>
    </row>
    <row r="7" spans="1:11" x14ac:dyDescent="0.25">
      <c r="A7" s="104"/>
      <c r="B7" s="127">
        <v>44470</v>
      </c>
      <c r="C7" s="128">
        <v>44105</v>
      </c>
      <c r="D7" s="127">
        <v>44470</v>
      </c>
      <c r="E7" s="128">
        <v>44105</v>
      </c>
      <c r="F7" s="127">
        <v>44470</v>
      </c>
      <c r="G7" s="128">
        <v>44105</v>
      </c>
      <c r="H7" s="127">
        <v>44470</v>
      </c>
      <c r="I7" s="128">
        <v>44105</v>
      </c>
      <c r="J7" s="127">
        <v>44470</v>
      </c>
      <c r="K7" s="128">
        <v>44105</v>
      </c>
    </row>
    <row r="8" spans="1:11" x14ac:dyDescent="0.25">
      <c r="A8" s="96" t="s">
        <v>0</v>
      </c>
      <c r="B8" s="123">
        <v>790.06024000000002</v>
      </c>
      <c r="C8" s="135">
        <v>518.06796999999995</v>
      </c>
      <c r="D8" s="134">
        <v>5923.8998700000002</v>
      </c>
      <c r="E8" s="129">
        <v>3857.2672200000002</v>
      </c>
      <c r="F8" s="123">
        <v>0</v>
      </c>
      <c r="G8" s="129">
        <v>0</v>
      </c>
      <c r="H8" s="130">
        <v>5923.8998700000002</v>
      </c>
      <c r="I8" s="130">
        <v>3857.2672200000002</v>
      </c>
      <c r="J8" s="97">
        <v>5133.8396300000004</v>
      </c>
      <c r="K8" s="98">
        <v>3339.1992500000001</v>
      </c>
    </row>
    <row r="9" spans="1:11" x14ac:dyDescent="0.25">
      <c r="A9" s="96" t="s">
        <v>1</v>
      </c>
      <c r="B9" s="123">
        <v>2794.9099500000002</v>
      </c>
      <c r="C9" s="135">
        <v>1510.63481</v>
      </c>
      <c r="D9" s="134">
        <v>51.433660000000003</v>
      </c>
      <c r="E9" s="129">
        <v>0</v>
      </c>
      <c r="F9" s="123">
        <v>0.14405000000000001</v>
      </c>
      <c r="G9" s="129">
        <v>0</v>
      </c>
      <c r="H9" s="130">
        <v>51.577710000000003</v>
      </c>
      <c r="I9" s="130">
        <v>0</v>
      </c>
      <c r="J9" s="97">
        <v>-2743.3322400000002</v>
      </c>
      <c r="K9" s="98">
        <v>-1510.63481</v>
      </c>
    </row>
    <row r="10" spans="1:11" x14ac:dyDescent="0.25">
      <c r="A10" s="96" t="s">
        <v>2</v>
      </c>
      <c r="B10" s="123">
        <v>0</v>
      </c>
      <c r="C10" s="135">
        <v>2.2200000000000001E-2</v>
      </c>
      <c r="D10" s="134">
        <v>0</v>
      </c>
      <c r="E10" s="129">
        <v>0</v>
      </c>
      <c r="F10" s="123">
        <v>0</v>
      </c>
      <c r="G10" s="129">
        <v>0</v>
      </c>
      <c r="H10" s="130">
        <v>0</v>
      </c>
      <c r="I10" s="130">
        <v>0</v>
      </c>
      <c r="J10" s="97">
        <v>0</v>
      </c>
      <c r="K10" s="98">
        <v>-2.2200000000000001E-2</v>
      </c>
    </row>
    <row r="11" spans="1:11" x14ac:dyDescent="0.25">
      <c r="A11" s="96" t="s">
        <v>3</v>
      </c>
      <c r="B11" s="123">
        <v>0</v>
      </c>
      <c r="C11" s="135">
        <v>0</v>
      </c>
      <c r="D11" s="134">
        <v>0</v>
      </c>
      <c r="E11" s="129">
        <v>0</v>
      </c>
      <c r="F11" s="123">
        <v>0</v>
      </c>
      <c r="G11" s="129">
        <v>0</v>
      </c>
      <c r="H11" s="130">
        <v>0</v>
      </c>
      <c r="I11" s="130">
        <v>0</v>
      </c>
      <c r="J11" s="97">
        <v>0</v>
      </c>
      <c r="K11" s="98">
        <v>0</v>
      </c>
    </row>
    <row r="12" spans="1:11" x14ac:dyDescent="0.25">
      <c r="A12" s="96" t="s">
        <v>4</v>
      </c>
      <c r="B12" s="123">
        <v>0</v>
      </c>
      <c r="C12" s="135">
        <v>0</v>
      </c>
      <c r="D12" s="134">
        <v>0</v>
      </c>
      <c r="E12" s="129">
        <v>58.051439999999999</v>
      </c>
      <c r="F12" s="123">
        <v>0</v>
      </c>
      <c r="G12" s="129">
        <v>0</v>
      </c>
      <c r="H12" s="130">
        <v>0</v>
      </c>
      <c r="I12" s="130">
        <v>58.051439999999999</v>
      </c>
      <c r="J12" s="97">
        <v>0</v>
      </c>
      <c r="K12" s="98">
        <v>58.051439999999999</v>
      </c>
    </row>
    <row r="13" spans="1:11" x14ac:dyDescent="0.25">
      <c r="A13" s="96" t="s">
        <v>5</v>
      </c>
      <c r="B13" s="123">
        <v>759.71315000000004</v>
      </c>
      <c r="C13" s="135">
        <v>734.64774999999997</v>
      </c>
      <c r="D13" s="134">
        <v>123.59641000000001</v>
      </c>
      <c r="E13" s="129">
        <v>5.6199700000000004</v>
      </c>
      <c r="F13" s="123">
        <v>0</v>
      </c>
      <c r="G13" s="129">
        <v>0</v>
      </c>
      <c r="H13" s="130">
        <v>123.59641000000001</v>
      </c>
      <c r="I13" s="130">
        <v>5.6199700000000004</v>
      </c>
      <c r="J13" s="97">
        <v>-636.11674000000005</v>
      </c>
      <c r="K13" s="98">
        <v>-729.02778000000001</v>
      </c>
    </row>
    <row r="14" spans="1:11" x14ac:dyDescent="0.25">
      <c r="A14" s="96" t="s">
        <v>6</v>
      </c>
      <c r="B14" s="123">
        <v>705.39708999999993</v>
      </c>
      <c r="C14" s="135">
        <v>483.83152000000001</v>
      </c>
      <c r="D14" s="134">
        <v>207.22460999999998</v>
      </c>
      <c r="E14" s="129">
        <v>306.95925</v>
      </c>
      <c r="F14" s="123">
        <v>23.164540000000002</v>
      </c>
      <c r="G14" s="129">
        <v>34.251289999999997</v>
      </c>
      <c r="H14" s="130">
        <v>230.38914999999997</v>
      </c>
      <c r="I14" s="130">
        <v>341.21053999999998</v>
      </c>
      <c r="J14" s="97">
        <v>-475.00793999999996</v>
      </c>
      <c r="K14" s="98">
        <v>-142.62098000000003</v>
      </c>
    </row>
    <row r="15" spans="1:11" x14ac:dyDescent="0.25">
      <c r="A15" s="96" t="s">
        <v>7</v>
      </c>
      <c r="B15" s="123">
        <v>131.85348000000002</v>
      </c>
      <c r="C15" s="135">
        <v>144.19127</v>
      </c>
      <c r="D15" s="134">
        <v>0</v>
      </c>
      <c r="E15" s="129">
        <v>0</v>
      </c>
      <c r="F15" s="123">
        <v>0</v>
      </c>
      <c r="G15" s="129">
        <v>32.259819999999998</v>
      </c>
      <c r="H15" s="130">
        <v>0</v>
      </c>
      <c r="I15" s="130">
        <v>32.259819999999998</v>
      </c>
      <c r="J15" s="97">
        <v>-131.85348000000002</v>
      </c>
      <c r="K15" s="98">
        <v>-111.93145000000001</v>
      </c>
    </row>
    <row r="16" spans="1:11" x14ac:dyDescent="0.25">
      <c r="A16" s="96" t="s">
        <v>8</v>
      </c>
      <c r="B16" s="123">
        <v>224.23321999999999</v>
      </c>
      <c r="C16" s="135">
        <v>159.73918</v>
      </c>
      <c r="D16" s="134">
        <v>0</v>
      </c>
      <c r="E16" s="129">
        <v>0</v>
      </c>
      <c r="F16" s="123">
        <v>0</v>
      </c>
      <c r="G16" s="129">
        <v>0</v>
      </c>
      <c r="H16" s="130">
        <v>0</v>
      </c>
      <c r="I16" s="130">
        <v>0</v>
      </c>
      <c r="J16" s="97">
        <v>-224.23321999999999</v>
      </c>
      <c r="K16" s="98">
        <v>-159.73918</v>
      </c>
    </row>
    <row r="17" spans="1:11" x14ac:dyDescent="0.25">
      <c r="A17" s="96" t="s">
        <v>9</v>
      </c>
      <c r="B17" s="123">
        <v>0</v>
      </c>
      <c r="C17" s="135">
        <v>0</v>
      </c>
      <c r="D17" s="134">
        <v>0</v>
      </c>
      <c r="E17" s="129">
        <v>0</v>
      </c>
      <c r="F17" s="123">
        <v>0</v>
      </c>
      <c r="G17" s="129">
        <v>0</v>
      </c>
      <c r="H17" s="130">
        <v>0</v>
      </c>
      <c r="I17" s="130">
        <v>0</v>
      </c>
      <c r="J17" s="97">
        <v>0</v>
      </c>
      <c r="K17" s="98">
        <v>0</v>
      </c>
    </row>
    <row r="18" spans="1:11" x14ac:dyDescent="0.25">
      <c r="A18" s="96" t="s">
        <v>11</v>
      </c>
      <c r="B18" s="123">
        <v>0</v>
      </c>
      <c r="C18" s="135">
        <v>0</v>
      </c>
      <c r="D18" s="134">
        <v>0</v>
      </c>
      <c r="E18" s="129">
        <v>0</v>
      </c>
      <c r="F18" s="123">
        <v>0</v>
      </c>
      <c r="G18" s="129">
        <v>0</v>
      </c>
      <c r="H18" s="130">
        <v>0</v>
      </c>
      <c r="I18" s="130">
        <v>0</v>
      </c>
      <c r="J18" s="97" t="s">
        <v>188</v>
      </c>
      <c r="K18" s="98" t="s">
        <v>188</v>
      </c>
    </row>
    <row r="19" spans="1:11" x14ac:dyDescent="0.25">
      <c r="A19" s="96" t="s">
        <v>10</v>
      </c>
      <c r="B19" s="123">
        <v>0</v>
      </c>
      <c r="C19" s="135">
        <v>0</v>
      </c>
      <c r="D19" s="134">
        <v>0</v>
      </c>
      <c r="E19" s="129">
        <v>0</v>
      </c>
      <c r="F19" s="123">
        <v>0</v>
      </c>
      <c r="G19" s="129">
        <v>0</v>
      </c>
      <c r="H19" s="130">
        <v>0</v>
      </c>
      <c r="I19" s="130">
        <v>0</v>
      </c>
      <c r="J19" s="97">
        <v>0</v>
      </c>
      <c r="K19" s="98">
        <v>0</v>
      </c>
    </row>
    <row r="20" spans="1:11" x14ac:dyDescent="0.25">
      <c r="A20" s="96" t="s">
        <v>12</v>
      </c>
      <c r="B20" s="123">
        <v>1.94404</v>
      </c>
      <c r="C20" s="135">
        <v>0</v>
      </c>
      <c r="D20" s="134">
        <v>0</v>
      </c>
      <c r="E20" s="129">
        <v>0</v>
      </c>
      <c r="F20" s="123">
        <v>2.0070000000000001</v>
      </c>
      <c r="G20" s="129">
        <v>33.28875</v>
      </c>
      <c r="H20" s="130">
        <v>2.0070000000000001</v>
      </c>
      <c r="I20" s="130">
        <v>33.28875</v>
      </c>
      <c r="J20" s="145">
        <v>6.2960000000000127E-2</v>
      </c>
      <c r="K20" s="146">
        <v>33.28875</v>
      </c>
    </row>
    <row r="21" spans="1:11" x14ac:dyDescent="0.25">
      <c r="A21" s="103" t="s">
        <v>13</v>
      </c>
      <c r="B21" s="124">
        <v>5408.1111700000001</v>
      </c>
      <c r="C21" s="133">
        <v>3551.1347000000001</v>
      </c>
      <c r="D21" s="133">
        <v>6306.1545500000002</v>
      </c>
      <c r="E21" s="133">
        <v>4227.8978800000004</v>
      </c>
      <c r="F21" s="133">
        <v>25.315590000000004</v>
      </c>
      <c r="G21" s="133">
        <v>99.799859999999995</v>
      </c>
      <c r="H21" s="133">
        <v>6331.4701399999994</v>
      </c>
      <c r="I21" s="133">
        <v>4327.6977400000005</v>
      </c>
      <c r="J21" s="144">
        <v>923.35897000000034</v>
      </c>
      <c r="K21" s="105">
        <v>776.56304</v>
      </c>
    </row>
    <row r="22" spans="1:11" x14ac:dyDescent="0.25">
      <c r="A22" s="155" t="s">
        <v>85</v>
      </c>
      <c r="B22" s="155"/>
      <c r="C22" s="156"/>
      <c r="D22" s="156"/>
      <c r="E22" s="156"/>
      <c r="F22" s="156"/>
      <c r="G22" s="156"/>
      <c r="H22" s="156"/>
      <c r="I22" s="156"/>
      <c r="J22" s="156"/>
      <c r="K22" s="156"/>
    </row>
    <row r="23" spans="1:11" x14ac:dyDescent="0.25">
      <c r="A23" s="155" t="s">
        <v>86</v>
      </c>
      <c r="B23" s="155"/>
      <c r="C23" s="156"/>
      <c r="D23" s="156"/>
      <c r="E23" s="156"/>
      <c r="F23" s="156"/>
      <c r="G23" s="156"/>
      <c r="H23" s="156"/>
      <c r="I23" s="156"/>
      <c r="J23" s="156"/>
      <c r="K23" s="156"/>
    </row>
    <row r="24" spans="1:11" x14ac:dyDescent="0.25">
      <c r="A24" s="155" t="s">
        <v>87</v>
      </c>
      <c r="B24" s="155"/>
      <c r="C24" s="156"/>
      <c r="D24" s="156"/>
      <c r="E24" s="156"/>
      <c r="F24" s="156"/>
      <c r="G24" s="156"/>
      <c r="H24" s="156"/>
      <c r="I24" s="156"/>
      <c r="J24" s="156"/>
      <c r="K24" s="156"/>
    </row>
    <row r="25" spans="1:11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</row>
    <row r="26" spans="1:11" x14ac:dyDescent="0.25">
      <c r="A26" s="156"/>
      <c r="B26" s="156"/>
      <c r="C26" s="68"/>
      <c r="D26" s="68"/>
      <c r="E26" s="68"/>
      <c r="F26" s="68"/>
      <c r="G26" s="68"/>
      <c r="H26" s="68"/>
      <c r="I26" s="68"/>
      <c r="J26" s="68"/>
      <c r="K26" s="156"/>
    </row>
    <row r="27" spans="1:11" x14ac:dyDescent="0.25">
      <c r="A27" s="156"/>
      <c r="B27" s="156"/>
      <c r="C27" s="3"/>
      <c r="D27" s="3"/>
      <c r="E27" s="3"/>
      <c r="F27" s="3"/>
      <c r="G27" s="3"/>
      <c r="H27" s="3"/>
      <c r="I27" s="3"/>
      <c r="J27" s="3"/>
      <c r="K27" s="3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8"/>
  <sheetViews>
    <sheetView workbookViewId="0">
      <selection activeCell="A25" sqref="A25"/>
    </sheetView>
  </sheetViews>
  <sheetFormatPr defaultRowHeight="15" x14ac:dyDescent="0.25"/>
  <cols>
    <col min="1" max="1" width="23.5703125" bestFit="1" customWidth="1"/>
    <col min="2" max="2" width="11.7109375" style="4" customWidth="1"/>
    <col min="3" max="3" width="10.28515625" customWidth="1"/>
    <col min="4" max="4" width="12.7109375" style="4" customWidth="1"/>
    <col min="5" max="5" width="10.7109375" bestFit="1" customWidth="1"/>
    <col min="6" max="6" width="10.7109375" style="4" customWidth="1"/>
    <col min="7" max="7" width="9.140625" bestFit="1" customWidth="1"/>
    <col min="8" max="8" width="12.140625" style="4" bestFit="1" customWidth="1"/>
    <col min="9" max="9" width="10.7109375" bestFit="1" customWidth="1"/>
  </cols>
  <sheetData>
    <row r="1" spans="1:12" s="4" customFormat="1" x14ac:dyDescent="0.25">
      <c r="A1" s="222" t="s">
        <v>184</v>
      </c>
      <c r="B1" s="222"/>
      <c r="C1" s="222"/>
      <c r="D1" s="222"/>
      <c r="E1" s="222"/>
      <c r="F1" s="222"/>
      <c r="G1" s="222"/>
      <c r="H1" s="222"/>
      <c r="I1" s="222"/>
      <c r="J1" s="156"/>
      <c r="K1" s="156"/>
      <c r="L1" s="156"/>
    </row>
    <row r="2" spans="1:12" s="4" customFormat="1" x14ac:dyDescent="0.25">
      <c r="A2" s="222" t="s">
        <v>132</v>
      </c>
      <c r="B2" s="222"/>
      <c r="C2" s="222"/>
      <c r="D2" s="222"/>
      <c r="E2" s="222"/>
      <c r="F2" s="222"/>
      <c r="G2" s="222"/>
      <c r="H2" s="222"/>
      <c r="I2" s="222"/>
      <c r="J2" s="156"/>
      <c r="K2" s="156"/>
      <c r="L2" s="156"/>
    </row>
    <row r="3" spans="1:12" s="4" customFormat="1" x14ac:dyDescent="0.25">
      <c r="A3" s="222" t="s">
        <v>196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56"/>
    </row>
    <row r="4" spans="1:12" x14ac:dyDescent="0.25">
      <c r="A4" s="10"/>
      <c r="B4" s="10"/>
      <c r="C4" s="10"/>
      <c r="D4" s="10"/>
      <c r="E4" s="10"/>
      <c r="F4" s="10"/>
      <c r="G4" s="10"/>
      <c r="H4" s="10"/>
      <c r="I4" s="13" t="s">
        <v>173</v>
      </c>
      <c r="J4" s="156"/>
      <c r="K4" s="156"/>
      <c r="L4" s="156"/>
    </row>
    <row r="5" spans="1:12" x14ac:dyDescent="0.25">
      <c r="A5" s="223" t="s">
        <v>14</v>
      </c>
      <c r="B5" s="224" t="s">
        <v>62</v>
      </c>
      <c r="C5" s="225"/>
      <c r="D5" s="228" t="s">
        <v>61</v>
      </c>
      <c r="E5" s="234"/>
      <c r="F5" s="234"/>
      <c r="G5" s="234"/>
      <c r="H5" s="234"/>
      <c r="I5" s="229"/>
      <c r="J5" s="156"/>
      <c r="K5" s="156"/>
      <c r="L5" s="156"/>
    </row>
    <row r="6" spans="1:12" x14ac:dyDescent="0.25">
      <c r="A6" s="223"/>
      <c r="B6" s="226"/>
      <c r="C6" s="227"/>
      <c r="D6" s="230" t="s">
        <v>16</v>
      </c>
      <c r="E6" s="235"/>
      <c r="F6" s="230" t="s">
        <v>17</v>
      </c>
      <c r="G6" s="235"/>
      <c r="H6" s="230" t="s">
        <v>18</v>
      </c>
      <c r="I6" s="235"/>
      <c r="J6" s="156"/>
      <c r="K6" s="156"/>
      <c r="L6" s="156"/>
    </row>
    <row r="7" spans="1:12" x14ac:dyDescent="0.25">
      <c r="A7" s="25"/>
      <c r="B7" s="127">
        <v>44470</v>
      </c>
      <c r="C7" s="128">
        <v>44105</v>
      </c>
      <c r="D7" s="127">
        <v>44470</v>
      </c>
      <c r="E7" s="128">
        <v>44105</v>
      </c>
      <c r="F7" s="127">
        <v>44470</v>
      </c>
      <c r="G7" s="128">
        <v>44105</v>
      </c>
      <c r="H7" s="127">
        <v>44470</v>
      </c>
      <c r="I7" s="128">
        <v>44105</v>
      </c>
      <c r="J7" s="156"/>
      <c r="K7" s="156"/>
      <c r="L7" s="156"/>
    </row>
    <row r="8" spans="1:12" s="4" customFormat="1" x14ac:dyDescent="0.25">
      <c r="A8" s="109" t="s">
        <v>164</v>
      </c>
      <c r="B8" s="162">
        <v>1.94404</v>
      </c>
      <c r="C8" s="129">
        <v>0</v>
      </c>
      <c r="D8" s="130">
        <v>306.96262000000002</v>
      </c>
      <c r="E8" s="129">
        <v>0</v>
      </c>
      <c r="F8" s="162">
        <v>0</v>
      </c>
      <c r="G8" s="129">
        <v>0</v>
      </c>
      <c r="H8" s="162">
        <v>306.96262000000002</v>
      </c>
      <c r="I8" s="129">
        <v>0</v>
      </c>
      <c r="J8" s="156"/>
      <c r="K8" s="156"/>
      <c r="L8" s="156"/>
    </row>
    <row r="9" spans="1:12" x14ac:dyDescent="0.25">
      <c r="A9" s="109" t="s">
        <v>30</v>
      </c>
      <c r="B9" s="162">
        <v>222.59581</v>
      </c>
      <c r="C9" s="129">
        <v>570.87595999999996</v>
      </c>
      <c r="D9" s="130">
        <v>126.2921</v>
      </c>
      <c r="E9" s="129">
        <v>364.25565</v>
      </c>
      <c r="F9" s="162">
        <v>0</v>
      </c>
      <c r="G9" s="129">
        <v>0</v>
      </c>
      <c r="H9" s="162">
        <v>126.2921</v>
      </c>
      <c r="I9" s="129">
        <v>364.25565</v>
      </c>
      <c r="J9" s="156"/>
      <c r="K9" s="156"/>
      <c r="L9" s="156"/>
    </row>
    <row r="10" spans="1:12" x14ac:dyDescent="0.25">
      <c r="A10" s="109" t="s">
        <v>31</v>
      </c>
      <c r="B10" s="162">
        <v>0</v>
      </c>
      <c r="C10" s="129">
        <v>0</v>
      </c>
      <c r="D10" s="130">
        <v>300.81873999999999</v>
      </c>
      <c r="E10" s="129">
        <v>53.337820000000001</v>
      </c>
      <c r="F10" s="162">
        <v>0</v>
      </c>
      <c r="G10" s="129">
        <v>0</v>
      </c>
      <c r="H10" s="162">
        <v>300.81873999999999</v>
      </c>
      <c r="I10" s="129">
        <v>53.337820000000001</v>
      </c>
      <c r="J10" s="156"/>
      <c r="K10" s="156"/>
      <c r="L10" s="156"/>
    </row>
    <row r="11" spans="1:12" x14ac:dyDescent="0.25">
      <c r="A11" s="109" t="s">
        <v>32</v>
      </c>
      <c r="B11" s="162">
        <v>0.97707000000000011</v>
      </c>
      <c r="C11" s="129">
        <v>0</v>
      </c>
      <c r="D11" s="130">
        <v>325.12822999999997</v>
      </c>
      <c r="E11" s="129">
        <v>0</v>
      </c>
      <c r="F11" s="162">
        <v>0</v>
      </c>
      <c r="G11" s="129">
        <v>0</v>
      </c>
      <c r="H11" s="162">
        <v>325.12822999999997</v>
      </c>
      <c r="I11" s="129">
        <v>0</v>
      </c>
      <c r="J11" s="156"/>
      <c r="K11" s="156"/>
      <c r="L11" s="156"/>
    </row>
    <row r="12" spans="1:12" x14ac:dyDescent="0.25">
      <c r="A12" s="109" t="s">
        <v>33</v>
      </c>
      <c r="B12" s="162">
        <v>239.23938000000001</v>
      </c>
      <c r="C12" s="129">
        <v>60.41404</v>
      </c>
      <c r="D12" s="130">
        <v>170.6534</v>
      </c>
      <c r="E12" s="129">
        <v>442.90870000000001</v>
      </c>
      <c r="F12" s="162">
        <v>0.80700000000000005</v>
      </c>
      <c r="G12" s="129">
        <v>33.28875</v>
      </c>
      <c r="H12" s="162">
        <v>171.46039999999999</v>
      </c>
      <c r="I12" s="129">
        <v>476.19745</v>
      </c>
      <c r="J12" s="156"/>
      <c r="K12" s="156"/>
      <c r="L12" s="156"/>
    </row>
    <row r="13" spans="1:12" s="4" customFormat="1" x14ac:dyDescent="0.25">
      <c r="A13" s="109" t="s">
        <v>165</v>
      </c>
      <c r="B13" s="162">
        <v>0</v>
      </c>
      <c r="C13" s="129">
        <v>0</v>
      </c>
      <c r="D13" s="130">
        <v>0</v>
      </c>
      <c r="E13" s="129">
        <v>0</v>
      </c>
      <c r="F13" s="162">
        <v>0</v>
      </c>
      <c r="G13" s="129">
        <v>0</v>
      </c>
      <c r="H13" s="162">
        <v>0</v>
      </c>
      <c r="I13" s="129">
        <v>0</v>
      </c>
      <c r="J13" s="156"/>
      <c r="K13" s="156"/>
      <c r="L13" s="156"/>
    </row>
    <row r="14" spans="1:12" x14ac:dyDescent="0.25">
      <c r="A14" s="109" t="s">
        <v>34</v>
      </c>
      <c r="B14" s="162">
        <v>982.50869999999998</v>
      </c>
      <c r="C14" s="129">
        <v>571.47735999999998</v>
      </c>
      <c r="D14" s="130">
        <v>1546.9404299999999</v>
      </c>
      <c r="E14" s="129">
        <v>1827.1134299999999</v>
      </c>
      <c r="F14" s="162">
        <v>1.2</v>
      </c>
      <c r="G14" s="129">
        <v>0</v>
      </c>
      <c r="H14" s="162">
        <v>1548.1404299999999</v>
      </c>
      <c r="I14" s="129">
        <v>1827.1134299999999</v>
      </c>
      <c r="J14" s="156"/>
      <c r="K14" s="156"/>
      <c r="L14" s="156"/>
    </row>
    <row r="15" spans="1:12" x14ac:dyDescent="0.25">
      <c r="A15" s="109" t="s">
        <v>35</v>
      </c>
      <c r="B15" s="162">
        <v>0</v>
      </c>
      <c r="C15" s="129">
        <v>53.338039999999999</v>
      </c>
      <c r="D15" s="130">
        <v>97.306060000000002</v>
      </c>
      <c r="E15" s="129">
        <v>66.414000000000001</v>
      </c>
      <c r="F15" s="162">
        <v>0</v>
      </c>
      <c r="G15" s="129">
        <v>34.251289999999997</v>
      </c>
      <c r="H15" s="162">
        <v>97.306060000000002</v>
      </c>
      <c r="I15" s="129">
        <v>100.66529</v>
      </c>
      <c r="J15" s="156"/>
      <c r="K15" s="156"/>
      <c r="L15" s="156"/>
    </row>
    <row r="16" spans="1:12" x14ac:dyDescent="0.25">
      <c r="A16" s="109" t="s">
        <v>36</v>
      </c>
      <c r="B16" s="162">
        <v>716.37712999999997</v>
      </c>
      <c r="C16" s="129">
        <v>233.84148000000002</v>
      </c>
      <c r="D16" s="130">
        <v>591.87413000000004</v>
      </c>
      <c r="E16" s="129">
        <v>269.84059999999999</v>
      </c>
      <c r="F16" s="162">
        <v>23.164540000000002</v>
      </c>
      <c r="G16" s="129">
        <v>0</v>
      </c>
      <c r="H16" s="162">
        <v>615.03867000000002</v>
      </c>
      <c r="I16" s="129">
        <v>269.84059999999999</v>
      </c>
      <c r="J16" s="156"/>
      <c r="K16" s="156"/>
      <c r="L16" s="156"/>
    </row>
    <row r="17" spans="1:12" s="4" customFormat="1" x14ac:dyDescent="0.25">
      <c r="A17" s="109" t="s">
        <v>174</v>
      </c>
      <c r="B17" s="162">
        <v>0</v>
      </c>
      <c r="C17" s="129">
        <v>0</v>
      </c>
      <c r="D17" s="130">
        <v>0</v>
      </c>
      <c r="E17" s="129">
        <v>0</v>
      </c>
      <c r="F17" s="162">
        <v>0</v>
      </c>
      <c r="G17" s="129">
        <v>0</v>
      </c>
      <c r="H17" s="162">
        <v>0</v>
      </c>
      <c r="I17" s="129">
        <v>0</v>
      </c>
      <c r="J17" s="156"/>
      <c r="K17" s="156"/>
      <c r="L17" s="156"/>
    </row>
    <row r="18" spans="1:12" x14ac:dyDescent="0.25">
      <c r="A18" s="109" t="s">
        <v>37</v>
      </c>
      <c r="B18" s="162">
        <v>0</v>
      </c>
      <c r="C18" s="129">
        <v>0</v>
      </c>
      <c r="D18" s="130">
        <v>425.79128000000003</v>
      </c>
      <c r="E18" s="129">
        <v>0</v>
      </c>
      <c r="F18" s="162">
        <v>0</v>
      </c>
      <c r="G18" s="129">
        <v>0</v>
      </c>
      <c r="H18" s="162">
        <v>425.79128000000003</v>
      </c>
      <c r="I18" s="129">
        <v>0</v>
      </c>
      <c r="J18" s="156"/>
      <c r="K18" s="156"/>
      <c r="L18" s="156"/>
    </row>
    <row r="19" spans="1:12" x14ac:dyDescent="0.25">
      <c r="A19" s="109" t="s">
        <v>38</v>
      </c>
      <c r="B19" s="162">
        <v>3244.4690399999999</v>
      </c>
      <c r="C19" s="129">
        <v>1843.1670800000002</v>
      </c>
      <c r="D19" s="130">
        <v>2414.3875600000001</v>
      </c>
      <c r="E19" s="129">
        <v>1204.0276799999999</v>
      </c>
      <c r="F19" s="162">
        <v>0.14405000000000001</v>
      </c>
      <c r="G19" s="129">
        <v>32.259819999999998</v>
      </c>
      <c r="H19" s="162">
        <v>2414.53161</v>
      </c>
      <c r="I19" s="129">
        <v>1236.2874999999999</v>
      </c>
      <c r="J19" s="156"/>
      <c r="K19" s="156"/>
      <c r="L19" s="156"/>
    </row>
    <row r="20" spans="1:12" s="4" customFormat="1" x14ac:dyDescent="0.25">
      <c r="A20" s="109" t="s">
        <v>175</v>
      </c>
      <c r="B20" s="162">
        <v>0</v>
      </c>
      <c r="C20" s="129">
        <v>218.02073999999999</v>
      </c>
      <c r="D20" s="130">
        <v>0</v>
      </c>
      <c r="E20" s="129">
        <v>0</v>
      </c>
      <c r="F20" s="162">
        <v>0</v>
      </c>
      <c r="G20" s="129">
        <v>0</v>
      </c>
      <c r="H20" s="162">
        <v>0</v>
      </c>
      <c r="I20" s="129">
        <v>0</v>
      </c>
      <c r="J20" s="156"/>
      <c r="K20" s="156"/>
      <c r="L20" s="156"/>
    </row>
    <row r="21" spans="1:12" x14ac:dyDescent="0.25">
      <c r="A21" s="152" t="s">
        <v>189</v>
      </c>
      <c r="B21" s="162">
        <v>0</v>
      </c>
      <c r="C21" s="129">
        <v>0</v>
      </c>
      <c r="D21" s="130">
        <v>0</v>
      </c>
      <c r="E21" s="129">
        <v>0</v>
      </c>
      <c r="F21" s="162">
        <v>0</v>
      </c>
      <c r="G21" s="129">
        <v>0</v>
      </c>
      <c r="H21" s="162">
        <v>0</v>
      </c>
      <c r="I21" s="129">
        <v>0</v>
      </c>
      <c r="J21" s="156"/>
      <c r="K21" s="156"/>
      <c r="L21" s="156"/>
    </row>
    <row r="22" spans="1:12" x14ac:dyDescent="0.25">
      <c r="A22" s="110" t="s">
        <v>18</v>
      </c>
      <c r="B22" s="199">
        <v>5408.1111700000001</v>
      </c>
      <c r="C22" s="200">
        <v>3551.1347000000001</v>
      </c>
      <c r="D22" s="200">
        <v>6306.1545499999993</v>
      </c>
      <c r="E22" s="200">
        <v>4227.8978800000004</v>
      </c>
      <c r="F22" s="200">
        <v>25.315590000000004</v>
      </c>
      <c r="G22" s="200">
        <v>99.799859999999995</v>
      </c>
      <c r="H22" s="200">
        <v>6331.4701399999994</v>
      </c>
      <c r="I22" s="200">
        <v>4327.6977399999996</v>
      </c>
      <c r="J22" s="156"/>
      <c r="K22" s="156"/>
      <c r="L22" s="156"/>
    </row>
    <row r="23" spans="1:12" x14ac:dyDescent="0.25">
      <c r="A23" s="155" t="s">
        <v>85</v>
      </c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</row>
    <row r="24" spans="1:12" x14ac:dyDescent="0.25">
      <c r="A24" s="155" t="s">
        <v>86</v>
      </c>
      <c r="B24" s="155"/>
      <c r="C24" s="6"/>
      <c r="D24" s="6"/>
      <c r="E24" s="6"/>
      <c r="F24" s="6"/>
      <c r="G24" s="6"/>
      <c r="H24" s="6"/>
      <c r="I24" s="6"/>
      <c r="J24" s="156"/>
      <c r="K24" s="156"/>
      <c r="L24" s="156"/>
    </row>
    <row r="25" spans="1:12" x14ac:dyDescent="0.25">
      <c r="A25" s="156"/>
      <c r="B25" s="156"/>
      <c r="C25" s="24"/>
      <c r="D25" s="24"/>
      <c r="E25" s="24"/>
      <c r="F25" s="24"/>
      <c r="G25" s="24"/>
      <c r="H25" s="24"/>
      <c r="I25" s="24"/>
      <c r="J25" s="89"/>
      <c r="K25" s="156"/>
      <c r="L25" s="156"/>
    </row>
    <row r="26" spans="1:12" x14ac:dyDescent="0.25">
      <c r="A26" s="156"/>
      <c r="B26" s="156"/>
      <c r="C26" s="156"/>
      <c r="D26" s="156"/>
      <c r="E26" s="156"/>
      <c r="F26" s="156"/>
      <c r="G26" s="156"/>
      <c r="H26" s="156"/>
      <c r="I26" s="204"/>
      <c r="J26" s="156"/>
      <c r="K26" s="156"/>
      <c r="L26" s="156"/>
    </row>
    <row r="28" spans="1:12" x14ac:dyDescent="0.25">
      <c r="A28" s="156"/>
      <c r="B28" s="156"/>
      <c r="C28" s="22"/>
      <c r="D28" s="22"/>
      <c r="E28" s="22"/>
      <c r="F28" s="22"/>
      <c r="G28" s="22"/>
      <c r="H28" s="22"/>
      <c r="I28" s="22"/>
      <c r="J28" s="156"/>
      <c r="K28" s="156"/>
      <c r="L28" s="156"/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648E-D5CA-477F-B883-0ECC50665B1A}">
  <dimension ref="A1:I69"/>
  <sheetViews>
    <sheetView workbookViewId="0">
      <selection activeCell="F13" sqref="F13"/>
    </sheetView>
  </sheetViews>
  <sheetFormatPr defaultRowHeight="15" x14ac:dyDescent="0.25"/>
  <cols>
    <col min="1" max="1" width="24" style="156" customWidth="1"/>
    <col min="2" max="2" width="15.28515625" style="19" bestFit="1" customWidth="1"/>
    <col min="3" max="3" width="7.85546875" style="19" customWidth="1"/>
    <col min="4" max="4" width="15.28515625" style="156" bestFit="1" customWidth="1"/>
    <col min="5" max="5" width="7" style="156" bestFit="1" customWidth="1"/>
    <col min="6" max="6" width="15.28515625" style="19" bestFit="1" customWidth="1"/>
    <col min="7" max="7" width="7.5703125" style="19" customWidth="1"/>
    <col min="8" max="8" width="15.28515625" style="19" bestFit="1" customWidth="1"/>
    <col min="9" max="9" width="7.7109375" style="19" bestFit="1" customWidth="1"/>
    <col min="10" max="16384" width="9.140625" style="156"/>
  </cols>
  <sheetData>
    <row r="1" spans="1:9" x14ac:dyDescent="0.25">
      <c r="A1" s="222" t="s">
        <v>130</v>
      </c>
      <c r="B1" s="222"/>
      <c r="C1" s="222"/>
      <c r="D1" s="222"/>
      <c r="E1" s="222"/>
      <c r="F1" s="222"/>
      <c r="G1" s="222"/>
      <c r="H1" s="222"/>
      <c r="I1" s="222"/>
    </row>
    <row r="2" spans="1:9" ht="15" customHeight="1" x14ac:dyDescent="0.25">
      <c r="A2" s="238" t="s">
        <v>140</v>
      </c>
      <c r="B2" s="238"/>
      <c r="C2" s="238"/>
      <c r="D2" s="238"/>
      <c r="E2" s="238"/>
      <c r="F2" s="238"/>
      <c r="G2" s="238"/>
      <c r="H2" s="238"/>
      <c r="I2" s="238"/>
    </row>
    <row r="3" spans="1:9" x14ac:dyDescent="0.25">
      <c r="A3" s="222" t="s">
        <v>196</v>
      </c>
      <c r="B3" s="222"/>
      <c r="C3" s="222"/>
      <c r="D3" s="222"/>
      <c r="E3" s="222"/>
      <c r="F3" s="222"/>
      <c r="G3" s="222"/>
      <c r="H3" s="222"/>
      <c r="I3" s="222"/>
    </row>
    <row r="5" spans="1:9" x14ac:dyDescent="0.25">
      <c r="A5" s="236" t="s">
        <v>91</v>
      </c>
      <c r="B5" s="228" t="s">
        <v>199</v>
      </c>
      <c r="C5" s="234"/>
      <c r="D5" s="234"/>
      <c r="E5" s="229"/>
      <c r="F5" s="228" t="s">
        <v>200</v>
      </c>
      <c r="G5" s="234"/>
      <c r="H5" s="234"/>
      <c r="I5" s="229"/>
    </row>
    <row r="6" spans="1:9" x14ac:dyDescent="0.25">
      <c r="A6" s="237"/>
      <c r="B6" s="247">
        <v>2021</v>
      </c>
      <c r="C6" s="221" t="s">
        <v>92</v>
      </c>
      <c r="D6" s="247">
        <v>2020</v>
      </c>
      <c r="E6" s="221" t="s">
        <v>92</v>
      </c>
      <c r="F6" s="247">
        <v>2021</v>
      </c>
      <c r="G6" s="221" t="s">
        <v>92</v>
      </c>
      <c r="H6" s="248">
        <v>2020</v>
      </c>
      <c r="I6" s="221" t="s">
        <v>92</v>
      </c>
    </row>
    <row r="7" spans="1:9" x14ac:dyDescent="0.25">
      <c r="A7" s="201" t="s">
        <v>93</v>
      </c>
      <c r="B7" s="175"/>
      <c r="C7" s="177"/>
      <c r="D7" s="175"/>
      <c r="E7" s="211"/>
      <c r="F7" s="175"/>
      <c r="G7" s="177"/>
      <c r="H7" s="178"/>
      <c r="I7" s="211"/>
    </row>
    <row r="8" spans="1:9" x14ac:dyDescent="0.25">
      <c r="A8" s="202" t="s">
        <v>177</v>
      </c>
      <c r="B8" s="175">
        <v>401.03027000000003</v>
      </c>
      <c r="C8" s="177"/>
      <c r="D8" s="175">
        <v>371.09464000000003</v>
      </c>
      <c r="E8" s="211"/>
      <c r="F8" s="175">
        <v>1834.8865679999999</v>
      </c>
      <c r="G8" s="177"/>
      <c r="H8" s="175">
        <v>1826.8161699999998</v>
      </c>
      <c r="I8" s="211"/>
    </row>
    <row r="9" spans="1:9" x14ac:dyDescent="0.25">
      <c r="A9" s="202" t="s">
        <v>95</v>
      </c>
      <c r="B9" s="175">
        <v>7814.5528759999997</v>
      </c>
      <c r="C9" s="176">
        <v>24.364576975388758</v>
      </c>
      <c r="D9" s="175">
        <v>5196.2492249999996</v>
      </c>
      <c r="E9" s="203">
        <v>20.93006394763341</v>
      </c>
      <c r="F9" s="175">
        <v>41133.806163000001</v>
      </c>
      <c r="G9" s="176">
        <v>11.196496771100382</v>
      </c>
      <c r="H9" s="175">
        <v>32292.486754999998</v>
      </c>
      <c r="I9" s="203">
        <v>9.948303204331939</v>
      </c>
    </row>
    <row r="10" spans="1:9" x14ac:dyDescent="0.25">
      <c r="A10" s="14"/>
      <c r="B10" s="175"/>
      <c r="C10" s="176"/>
      <c r="D10" s="172"/>
      <c r="E10" s="136"/>
      <c r="F10" s="175"/>
      <c r="G10" s="177"/>
      <c r="H10" s="178"/>
      <c r="I10" s="203"/>
    </row>
    <row r="11" spans="1:9" x14ac:dyDescent="0.25">
      <c r="A11" s="14" t="s">
        <v>96</v>
      </c>
      <c r="B11" s="175"/>
      <c r="C11" s="176"/>
      <c r="D11" s="175"/>
      <c r="E11" s="136"/>
      <c r="F11" s="175"/>
      <c r="G11" s="177"/>
      <c r="H11" s="178"/>
      <c r="I11" s="203"/>
    </row>
    <row r="12" spans="1:9" x14ac:dyDescent="0.25">
      <c r="A12" s="14" t="s">
        <v>97</v>
      </c>
      <c r="B12" s="175">
        <v>6539.8733928571428</v>
      </c>
      <c r="C12" s="176"/>
      <c r="D12" s="175">
        <v>1658.3273214285716</v>
      </c>
      <c r="E12" s="136"/>
      <c r="F12" s="175">
        <v>150384.39642678571</v>
      </c>
      <c r="G12" s="177"/>
      <c r="H12" s="178">
        <v>124106.04185803572</v>
      </c>
      <c r="I12" s="203"/>
    </row>
    <row r="13" spans="1:9" x14ac:dyDescent="0.25">
      <c r="A13" s="14" t="s">
        <v>95</v>
      </c>
      <c r="B13" s="175">
        <v>7254.8968700000005</v>
      </c>
      <c r="C13" s="176">
        <v>22.619655409907548</v>
      </c>
      <c r="D13" s="175">
        <v>1828.8876200000002</v>
      </c>
      <c r="E13" s="174">
        <v>7.3666087175861135</v>
      </c>
      <c r="F13" s="178">
        <v>127230.71576000001</v>
      </c>
      <c r="G13" s="176">
        <v>34.6318133689512</v>
      </c>
      <c r="H13" s="178">
        <v>106224.90814</v>
      </c>
      <c r="I13" s="203">
        <v>32.724565377901875</v>
      </c>
    </row>
    <row r="14" spans="1:9" x14ac:dyDescent="0.25">
      <c r="A14" s="14"/>
      <c r="B14" s="175"/>
      <c r="C14" s="176"/>
      <c r="D14" s="172"/>
      <c r="E14" s="136"/>
      <c r="F14" s="175"/>
      <c r="G14" s="177"/>
      <c r="H14" s="178"/>
      <c r="I14" s="203"/>
    </row>
    <row r="15" spans="1:9" x14ac:dyDescent="0.25">
      <c r="A15" s="14" t="s">
        <v>98</v>
      </c>
      <c r="B15" s="175"/>
      <c r="C15" s="176"/>
      <c r="D15" s="172"/>
      <c r="E15" s="136"/>
      <c r="F15" s="175"/>
      <c r="G15" s="177"/>
      <c r="H15" s="178"/>
      <c r="I15" s="203"/>
    </row>
    <row r="16" spans="1:9" x14ac:dyDescent="0.25">
      <c r="A16" s="14" t="s">
        <v>179</v>
      </c>
      <c r="B16" s="175">
        <v>149.671154</v>
      </c>
      <c r="C16" s="176"/>
      <c r="D16" s="172">
        <v>95.211504000000005</v>
      </c>
      <c r="E16" s="136"/>
      <c r="F16" s="175">
        <v>15877.22493</v>
      </c>
      <c r="G16" s="177"/>
      <c r="H16" s="178">
        <v>11106.327594</v>
      </c>
      <c r="I16" s="203"/>
    </row>
    <row r="17" spans="1:9" x14ac:dyDescent="0.25">
      <c r="A17" s="14" t="s">
        <v>95</v>
      </c>
      <c r="B17" s="175">
        <v>142.02889999999999</v>
      </c>
      <c r="C17" s="176">
        <v>0.44282432043010111</v>
      </c>
      <c r="D17" s="172">
        <v>85.44</v>
      </c>
      <c r="E17" s="174">
        <v>0.34414528369466318</v>
      </c>
      <c r="F17" s="175">
        <v>15692.400320000001</v>
      </c>
      <c r="G17" s="176">
        <v>4.2714235783932217</v>
      </c>
      <c r="H17" s="178">
        <v>10743.65761</v>
      </c>
      <c r="I17" s="203">
        <v>3.3097842305767706</v>
      </c>
    </row>
    <row r="18" spans="1:9" x14ac:dyDescent="0.25">
      <c r="A18" s="14"/>
      <c r="B18" s="175"/>
      <c r="C18" s="176"/>
      <c r="D18" s="172"/>
      <c r="E18" s="136"/>
      <c r="F18" s="175"/>
      <c r="G18" s="177"/>
      <c r="H18" s="178"/>
      <c r="I18" s="203"/>
    </row>
    <row r="19" spans="1:9" x14ac:dyDescent="0.25">
      <c r="A19" s="14" t="s">
        <v>99</v>
      </c>
      <c r="B19" s="175"/>
      <c r="C19" s="176"/>
      <c r="D19" s="172"/>
      <c r="E19" s="136"/>
      <c r="F19" s="175"/>
      <c r="G19" s="177"/>
      <c r="H19" s="178"/>
      <c r="I19" s="203"/>
    </row>
    <row r="20" spans="1:9" x14ac:dyDescent="0.25">
      <c r="A20" s="14" t="s">
        <v>179</v>
      </c>
      <c r="B20" s="175">
        <v>47.41</v>
      </c>
      <c r="C20" s="176"/>
      <c r="D20" s="172">
        <v>160.35249999999999</v>
      </c>
      <c r="E20" s="136"/>
      <c r="F20" s="175">
        <v>1151.7304999999999</v>
      </c>
      <c r="G20" s="177"/>
      <c r="H20" s="178">
        <v>1618.7049999999999</v>
      </c>
      <c r="I20" s="203"/>
    </row>
    <row r="21" spans="1:9" x14ac:dyDescent="0.25">
      <c r="A21" s="14" t="s">
        <v>95</v>
      </c>
      <c r="B21" s="175">
        <v>1163.95875</v>
      </c>
      <c r="C21" s="176">
        <v>3.6290448104394244</v>
      </c>
      <c r="D21" s="172">
        <v>3441.8385499999999</v>
      </c>
      <c r="E21" s="174">
        <v>13.863442231050776</v>
      </c>
      <c r="F21" s="175">
        <v>26732.40134</v>
      </c>
      <c r="G21" s="176">
        <v>7.2764782354689856</v>
      </c>
      <c r="H21" s="178">
        <v>34185.35267</v>
      </c>
      <c r="I21" s="203">
        <v>10.531435875111763</v>
      </c>
    </row>
    <row r="22" spans="1:9" x14ac:dyDescent="0.25">
      <c r="A22" s="14"/>
      <c r="B22" s="175"/>
      <c r="C22" s="176"/>
      <c r="D22" s="172"/>
      <c r="E22" s="136"/>
      <c r="F22" s="175"/>
      <c r="G22" s="177"/>
      <c r="H22" s="178"/>
      <c r="I22" s="203"/>
    </row>
    <row r="23" spans="1:9" x14ac:dyDescent="0.25">
      <c r="A23" s="14" t="s">
        <v>100</v>
      </c>
      <c r="B23" s="175"/>
      <c r="C23" s="176"/>
      <c r="D23" s="172"/>
      <c r="E23" s="136"/>
      <c r="F23" s="175"/>
      <c r="G23" s="177"/>
      <c r="H23" s="178"/>
      <c r="I23" s="203"/>
    </row>
    <row r="24" spans="1:9" x14ac:dyDescent="0.25">
      <c r="A24" s="14" t="s">
        <v>178</v>
      </c>
      <c r="B24" s="175">
        <v>0.22</v>
      </c>
      <c r="C24" s="176"/>
      <c r="D24" s="172">
        <v>16.1355</v>
      </c>
      <c r="E24" s="136"/>
      <c r="F24" s="175">
        <v>68.612499999999997</v>
      </c>
      <c r="G24" s="177"/>
      <c r="H24" s="178">
        <v>103.33799999999999</v>
      </c>
      <c r="I24" s="203"/>
    </row>
    <row r="25" spans="1:9" x14ac:dyDescent="0.25">
      <c r="A25" s="14" t="s">
        <v>95</v>
      </c>
      <c r="B25" s="175">
        <v>3.8014600000000001</v>
      </c>
      <c r="C25" s="176">
        <v>1.1852369068141851E-2</v>
      </c>
      <c r="D25" s="172">
        <v>422.95853000000005</v>
      </c>
      <c r="E25" s="174">
        <v>1.7036421266143229</v>
      </c>
      <c r="F25" s="175">
        <v>1846.0478400000002</v>
      </c>
      <c r="G25" s="176">
        <v>0.502488600202743</v>
      </c>
      <c r="H25" s="178">
        <v>3261.1336099999999</v>
      </c>
      <c r="I25" s="203">
        <v>1.0046530695594174</v>
      </c>
    </row>
    <row r="26" spans="1:9" x14ac:dyDescent="0.25">
      <c r="A26" s="14"/>
      <c r="B26" s="175"/>
      <c r="C26" s="176"/>
      <c r="D26" s="172"/>
      <c r="E26" s="136"/>
      <c r="F26" s="175"/>
      <c r="G26" s="177"/>
      <c r="H26" s="178"/>
      <c r="I26" s="203"/>
    </row>
    <row r="27" spans="1:9" x14ac:dyDescent="0.25">
      <c r="A27" s="14" t="s">
        <v>111</v>
      </c>
      <c r="B27" s="175"/>
      <c r="C27" s="176"/>
      <c r="D27" s="172"/>
      <c r="E27" s="136"/>
      <c r="F27" s="175"/>
      <c r="G27" s="177"/>
      <c r="H27" s="178"/>
      <c r="I27" s="203"/>
    </row>
    <row r="28" spans="1:9" x14ac:dyDescent="0.25">
      <c r="A28" s="14" t="s">
        <v>94</v>
      </c>
      <c r="B28" s="175">
        <v>4.4729999999999999</v>
      </c>
      <c r="C28" s="176"/>
      <c r="D28" s="172">
        <v>50.473839999999996</v>
      </c>
      <c r="E28" s="136"/>
      <c r="F28" s="175">
        <v>526.84597999999994</v>
      </c>
      <c r="G28" s="177"/>
      <c r="H28" s="178">
        <v>1125.1648500000001</v>
      </c>
      <c r="I28" s="203"/>
    </row>
    <row r="29" spans="1:9" x14ac:dyDescent="0.25">
      <c r="A29" s="14" t="s">
        <v>106</v>
      </c>
      <c r="B29" s="175">
        <v>67.785160000000005</v>
      </c>
      <c r="C29" s="176">
        <v>0.21134372942581175</v>
      </c>
      <c r="D29" s="172">
        <v>146.55326000000002</v>
      </c>
      <c r="E29" s="174">
        <v>0.59030446206785758</v>
      </c>
      <c r="F29" s="175">
        <v>2824.6440600000001</v>
      </c>
      <c r="G29" s="176">
        <v>0.7688595111275085</v>
      </c>
      <c r="H29" s="178">
        <v>3167.4505600000002</v>
      </c>
      <c r="I29" s="203">
        <v>0.97579225764432753</v>
      </c>
    </row>
    <row r="30" spans="1:9" x14ac:dyDescent="0.25">
      <c r="A30" s="14"/>
      <c r="B30" s="175"/>
      <c r="C30" s="176"/>
      <c r="D30" s="172"/>
      <c r="E30" s="136"/>
      <c r="F30" s="175"/>
      <c r="G30" s="177"/>
      <c r="H30" s="178"/>
      <c r="I30" s="203"/>
    </row>
    <row r="31" spans="1:9" x14ac:dyDescent="0.25">
      <c r="A31" s="14" t="s">
        <v>101</v>
      </c>
      <c r="B31" s="175"/>
      <c r="C31" s="176"/>
      <c r="D31" s="172"/>
      <c r="E31" s="136"/>
      <c r="F31" s="175"/>
      <c r="G31" s="177"/>
      <c r="H31" s="178"/>
      <c r="I31" s="203"/>
    </row>
    <row r="32" spans="1:9" x14ac:dyDescent="0.25">
      <c r="A32" s="14" t="s">
        <v>102</v>
      </c>
      <c r="B32" s="175">
        <v>8900.853661855559</v>
      </c>
      <c r="C32" s="176"/>
      <c r="D32" s="172">
        <v>8058.8037847792366</v>
      </c>
      <c r="E32" s="136"/>
      <c r="F32" s="175">
        <v>80408.705355117898</v>
      </c>
      <c r="G32" s="177"/>
      <c r="H32" s="178">
        <v>76438.261469096717</v>
      </c>
      <c r="I32" s="203"/>
    </row>
    <row r="33" spans="1:9" x14ac:dyDescent="0.25">
      <c r="A33" s="14" t="s">
        <v>103</v>
      </c>
      <c r="B33" s="175">
        <v>8398.6440000000002</v>
      </c>
      <c r="C33" s="176">
        <v>26.185683490010458</v>
      </c>
      <c r="D33" s="172">
        <v>7604.1048000000001</v>
      </c>
      <c r="E33" s="174">
        <v>30.628707907770959</v>
      </c>
      <c r="F33" s="175">
        <v>75871.833920000005</v>
      </c>
      <c r="G33" s="176">
        <v>20.652082137414055</v>
      </c>
      <c r="H33" s="178">
        <v>72125.412959999987</v>
      </c>
      <c r="I33" s="203">
        <v>22.219579504902462</v>
      </c>
    </row>
    <row r="34" spans="1:9" x14ac:dyDescent="0.25">
      <c r="A34" s="14"/>
      <c r="B34" s="175"/>
      <c r="C34" s="176"/>
      <c r="D34" s="172"/>
      <c r="E34" s="136"/>
      <c r="F34" s="175"/>
      <c r="G34" s="177"/>
      <c r="H34" s="178"/>
      <c r="I34" s="203"/>
    </row>
    <row r="35" spans="1:9" x14ac:dyDescent="0.25">
      <c r="A35" s="14" t="s">
        <v>104</v>
      </c>
      <c r="B35" s="175"/>
      <c r="C35" s="176"/>
      <c r="D35" s="172"/>
      <c r="E35" s="136"/>
      <c r="F35" s="175"/>
      <c r="G35" s="177"/>
      <c r="H35" s="178"/>
      <c r="I35" s="203"/>
    </row>
    <row r="36" spans="1:9" x14ac:dyDescent="0.25">
      <c r="A36" s="14" t="s">
        <v>180</v>
      </c>
      <c r="B36" s="175">
        <v>41.673730000000006</v>
      </c>
      <c r="C36" s="176"/>
      <c r="D36" s="172">
        <v>97.197000000000003</v>
      </c>
      <c r="E36" s="136"/>
      <c r="F36" s="175">
        <v>280.82688999999999</v>
      </c>
      <c r="G36" s="177"/>
      <c r="H36" s="178">
        <v>258.89512000000002</v>
      </c>
      <c r="I36" s="203"/>
    </row>
    <row r="37" spans="1:9" x14ac:dyDescent="0.25">
      <c r="A37" s="14" t="s">
        <v>95</v>
      </c>
      <c r="B37" s="175">
        <v>311.01044000000002</v>
      </c>
      <c r="C37" s="176">
        <v>0.96968283736385175</v>
      </c>
      <c r="D37" s="172">
        <v>729.17151000000001</v>
      </c>
      <c r="E37" s="174">
        <v>2.9370427922637639</v>
      </c>
      <c r="F37" s="175">
        <v>3163.8274100000003</v>
      </c>
      <c r="G37" s="176">
        <v>0.8611841860685312</v>
      </c>
      <c r="H37" s="178">
        <v>2010.2113200000001</v>
      </c>
      <c r="I37" s="203">
        <v>0.6192831127520374</v>
      </c>
    </row>
    <row r="38" spans="1:9" x14ac:dyDescent="0.25">
      <c r="A38" s="14"/>
      <c r="B38" s="175"/>
      <c r="C38" s="176"/>
      <c r="D38" s="172"/>
      <c r="E38" s="136"/>
      <c r="F38" s="175"/>
      <c r="G38" s="177"/>
      <c r="H38" s="178"/>
      <c r="I38" s="203"/>
    </row>
    <row r="39" spans="1:9" x14ac:dyDescent="0.25">
      <c r="A39" s="14" t="s">
        <v>105</v>
      </c>
      <c r="B39" s="205"/>
      <c r="C39" s="79"/>
      <c r="D39" s="179"/>
      <c r="E39" s="136"/>
      <c r="F39" s="205"/>
      <c r="G39" s="211"/>
      <c r="I39" s="203"/>
    </row>
    <row r="40" spans="1:9" x14ac:dyDescent="0.25">
      <c r="A40" s="14" t="s">
        <v>176</v>
      </c>
      <c r="B40" s="175">
        <v>115.2</v>
      </c>
      <c r="C40" s="176"/>
      <c r="D40" s="172">
        <v>113.4</v>
      </c>
      <c r="E40" s="136"/>
      <c r="F40" s="175">
        <v>961.56399999999996</v>
      </c>
      <c r="G40" s="177"/>
      <c r="H40" s="175">
        <v>707.28</v>
      </c>
      <c r="I40" s="203"/>
    </row>
    <row r="41" spans="1:9" x14ac:dyDescent="0.25">
      <c r="A41" s="14" t="s">
        <v>106</v>
      </c>
      <c r="B41" s="175">
        <v>52.293599999999998</v>
      </c>
      <c r="C41" s="176">
        <v>0.16304342202779529</v>
      </c>
      <c r="D41" s="172">
        <v>52.293599999999998</v>
      </c>
      <c r="E41" s="174">
        <v>0.21063431422536563</v>
      </c>
      <c r="F41" s="175">
        <v>429.35951</v>
      </c>
      <c r="G41" s="176">
        <v>0.11687035107586141</v>
      </c>
      <c r="H41" s="175">
        <v>303.69024000000002</v>
      </c>
      <c r="I41" s="203">
        <v>9.3557446059757174E-2</v>
      </c>
    </row>
    <row r="42" spans="1:9" x14ac:dyDescent="0.25">
      <c r="A42" s="14"/>
      <c r="B42" s="175"/>
      <c r="C42" s="176"/>
      <c r="D42" s="172"/>
      <c r="E42" s="136"/>
      <c r="F42" s="175"/>
      <c r="G42" s="177"/>
      <c r="H42" s="178"/>
      <c r="I42" s="203"/>
    </row>
    <row r="43" spans="1:9" x14ac:dyDescent="0.25">
      <c r="A43" s="14" t="s">
        <v>107</v>
      </c>
      <c r="B43" s="175"/>
      <c r="C43" s="176"/>
      <c r="D43" s="172"/>
      <c r="E43" s="136"/>
      <c r="F43" s="175"/>
      <c r="G43" s="177"/>
      <c r="H43" s="178"/>
      <c r="I43" s="203"/>
    </row>
    <row r="44" spans="1:9" x14ac:dyDescent="0.25">
      <c r="A44" s="14" t="s">
        <v>181</v>
      </c>
      <c r="B44" s="175">
        <v>122.52911999999999</v>
      </c>
      <c r="C44" s="176"/>
      <c r="D44" s="172">
        <v>0</v>
      </c>
      <c r="E44" s="136"/>
      <c r="F44" s="175">
        <v>324.16859999999997</v>
      </c>
      <c r="G44" s="177"/>
      <c r="H44" s="178">
        <v>3154.6353799999997</v>
      </c>
      <c r="I44" s="203"/>
    </row>
    <row r="45" spans="1:9" x14ac:dyDescent="0.25">
      <c r="A45" s="14" t="s">
        <v>95</v>
      </c>
      <c r="B45" s="175">
        <v>415.38666600000005</v>
      </c>
      <c r="C45" s="176">
        <v>1.295111896854622</v>
      </c>
      <c r="D45" s="172">
        <v>0</v>
      </c>
      <c r="E45" s="174">
        <v>0</v>
      </c>
      <c r="F45" s="175">
        <v>1018.0086709999999</v>
      </c>
      <c r="G45" s="176">
        <v>0.2770988600626107</v>
      </c>
      <c r="H45" s="178">
        <v>4890.4445290000003</v>
      </c>
      <c r="I45" s="203">
        <v>1.5065927052188182</v>
      </c>
    </row>
    <row r="46" spans="1:9" x14ac:dyDescent="0.25">
      <c r="A46" s="14"/>
      <c r="B46" s="175"/>
      <c r="C46" s="176"/>
      <c r="D46" s="172"/>
      <c r="E46" s="136"/>
      <c r="F46" s="175"/>
      <c r="G46" s="177"/>
      <c r="H46" s="178"/>
      <c r="I46" s="203"/>
    </row>
    <row r="47" spans="1:9" x14ac:dyDescent="0.25">
      <c r="A47" s="14" t="s">
        <v>110</v>
      </c>
      <c r="B47" s="205"/>
      <c r="C47" s="79"/>
      <c r="D47" s="179"/>
      <c r="E47" s="136"/>
      <c r="F47" s="205"/>
      <c r="G47" s="211"/>
      <c r="I47" s="203"/>
    </row>
    <row r="48" spans="1:9" x14ac:dyDescent="0.25">
      <c r="A48" s="14" t="s">
        <v>94</v>
      </c>
      <c r="B48" s="175">
        <v>172.61876000000001</v>
      </c>
      <c r="C48" s="176"/>
      <c r="D48" s="172">
        <v>213.41262</v>
      </c>
      <c r="E48" s="136"/>
      <c r="F48" s="175">
        <v>1848.7542900000001</v>
      </c>
      <c r="G48" s="177"/>
      <c r="H48" s="178">
        <v>1804.5953200000001</v>
      </c>
      <c r="I48" s="203"/>
    </row>
    <row r="49" spans="1:9" x14ac:dyDescent="0.25">
      <c r="A49" s="14" t="s">
        <v>106</v>
      </c>
      <c r="B49" s="175">
        <v>545.39240000000007</v>
      </c>
      <c r="C49" s="176">
        <v>1.7004498302651212</v>
      </c>
      <c r="D49" s="172">
        <v>681.68509999999992</v>
      </c>
      <c r="E49" s="174">
        <v>2.7457714434682217</v>
      </c>
      <c r="F49" s="175">
        <v>5861.5349100000003</v>
      </c>
      <c r="G49" s="176">
        <v>1.595491952129156</v>
      </c>
      <c r="H49" s="178">
        <v>5599.8298500000001</v>
      </c>
      <c r="I49" s="203">
        <v>1.725132092276634</v>
      </c>
    </row>
    <row r="50" spans="1:9" x14ac:dyDescent="0.25">
      <c r="A50" s="14"/>
      <c r="B50" s="175"/>
      <c r="C50" s="176"/>
      <c r="D50" s="172"/>
      <c r="E50" s="136"/>
      <c r="F50" s="175"/>
      <c r="G50" s="177"/>
      <c r="H50" s="178"/>
      <c r="I50" s="203"/>
    </row>
    <row r="51" spans="1:9" x14ac:dyDescent="0.25">
      <c r="A51" s="14" t="s">
        <v>113</v>
      </c>
      <c r="B51" s="205"/>
      <c r="C51" s="79"/>
      <c r="D51" s="179"/>
      <c r="E51" s="136"/>
      <c r="F51" s="205"/>
      <c r="G51" s="211"/>
      <c r="I51" s="203"/>
    </row>
    <row r="52" spans="1:9" x14ac:dyDescent="0.25">
      <c r="A52" s="14" t="s">
        <v>94</v>
      </c>
      <c r="B52" s="175">
        <v>457</v>
      </c>
      <c r="C52" s="176"/>
      <c r="D52" s="172">
        <v>0</v>
      </c>
      <c r="E52" s="136"/>
      <c r="F52" s="175">
        <v>7831.4160000000002</v>
      </c>
      <c r="G52" s="177"/>
      <c r="H52" s="178">
        <v>8742.3104999999996</v>
      </c>
      <c r="I52" s="203"/>
    </row>
    <row r="53" spans="1:9" x14ac:dyDescent="0.25">
      <c r="A53" s="14" t="s">
        <v>106</v>
      </c>
      <c r="B53" s="175">
        <v>564.20371999999998</v>
      </c>
      <c r="C53" s="176">
        <v>1.7591006400326625</v>
      </c>
      <c r="D53" s="172">
        <v>0</v>
      </c>
      <c r="E53" s="174">
        <v>0</v>
      </c>
      <c r="F53" s="175">
        <v>10480.63378</v>
      </c>
      <c r="G53" s="176">
        <v>2.8527965978117789</v>
      </c>
      <c r="H53" s="178">
        <v>10240.369919999999</v>
      </c>
      <c r="I53" s="203">
        <v>3.1547370650514148</v>
      </c>
    </row>
    <row r="54" spans="1:9" x14ac:dyDescent="0.25">
      <c r="A54" s="158"/>
      <c r="B54" s="205"/>
      <c r="C54" s="79"/>
      <c r="D54" s="179"/>
      <c r="E54" s="136"/>
      <c r="F54" s="205"/>
      <c r="G54" s="211"/>
      <c r="I54" s="203"/>
    </row>
    <row r="55" spans="1:9" x14ac:dyDescent="0.25">
      <c r="A55" s="14" t="s">
        <v>114</v>
      </c>
      <c r="B55" s="205"/>
      <c r="C55" s="79"/>
      <c r="D55" s="179"/>
      <c r="E55" s="136"/>
      <c r="F55" s="205"/>
      <c r="G55" s="211"/>
      <c r="I55" s="203"/>
    </row>
    <row r="56" spans="1:9" x14ac:dyDescent="0.25">
      <c r="A56" s="14" t="s">
        <v>94</v>
      </c>
      <c r="B56" s="175">
        <v>214</v>
      </c>
      <c r="C56" s="176"/>
      <c r="D56" s="172">
        <v>450.76</v>
      </c>
      <c r="E56" s="136"/>
      <c r="F56" s="175">
        <v>3484.0990000000002</v>
      </c>
      <c r="G56" s="177"/>
      <c r="H56" s="178">
        <v>5737.9591300000002</v>
      </c>
      <c r="I56" s="203"/>
    </row>
    <row r="57" spans="1:9" x14ac:dyDescent="0.25">
      <c r="A57" s="14" t="s">
        <v>106</v>
      </c>
      <c r="B57" s="175">
        <v>250.77651</v>
      </c>
      <c r="C57" s="176">
        <v>0.78188268458449284</v>
      </c>
      <c r="D57" s="172">
        <v>489.68197999999995</v>
      </c>
      <c r="E57" s="174">
        <v>1.9723986882872704</v>
      </c>
      <c r="F57" s="175">
        <v>4010.01541</v>
      </c>
      <c r="G57" s="176">
        <v>1.0915139827374833</v>
      </c>
      <c r="H57" s="178">
        <v>5954.3140100000001</v>
      </c>
      <c r="I57" s="203">
        <v>1.8343375533353703</v>
      </c>
    </row>
    <row r="58" spans="1:9" x14ac:dyDescent="0.25">
      <c r="A58" s="14"/>
      <c r="B58" s="175"/>
      <c r="C58" s="176"/>
      <c r="D58" s="172"/>
      <c r="E58" s="136"/>
      <c r="F58" s="175"/>
      <c r="G58" s="177"/>
      <c r="H58" s="178"/>
      <c r="I58" s="203"/>
    </row>
    <row r="59" spans="1:9" x14ac:dyDescent="0.25">
      <c r="A59" s="14" t="s">
        <v>142</v>
      </c>
      <c r="B59" s="205"/>
      <c r="C59" s="79"/>
      <c r="D59" s="179"/>
      <c r="E59" s="136"/>
      <c r="F59" s="205"/>
      <c r="G59" s="211"/>
      <c r="I59" s="203"/>
    </row>
    <row r="60" spans="1:9" x14ac:dyDescent="0.25">
      <c r="A60" s="14" t="s">
        <v>94</v>
      </c>
      <c r="B60" s="175">
        <v>10433.038</v>
      </c>
      <c r="C60" s="176"/>
      <c r="D60" s="172">
        <v>7704.1610000000001</v>
      </c>
      <c r="E60" s="136"/>
      <c r="F60" s="175">
        <v>79798.918999999994</v>
      </c>
      <c r="G60" s="177"/>
      <c r="H60" s="178">
        <v>57195.764999999999</v>
      </c>
      <c r="I60" s="203"/>
    </row>
    <row r="61" spans="1:9" x14ac:dyDescent="0.25">
      <c r="A61" s="14" t="s">
        <v>106</v>
      </c>
      <c r="B61" s="175">
        <v>3337.77342</v>
      </c>
      <c r="C61" s="176">
        <v>10.406665449504676</v>
      </c>
      <c r="D61" s="172">
        <v>1645.9169399999998</v>
      </c>
      <c r="E61" s="174">
        <v>6.6296178868697559</v>
      </c>
      <c r="F61" s="175">
        <v>23292.42743</v>
      </c>
      <c r="G61" s="176">
        <v>6.3401278130607253</v>
      </c>
      <c r="H61" s="178">
        <v>11799.61601</v>
      </c>
      <c r="I61" s="203">
        <v>3.6350919225504978</v>
      </c>
    </row>
    <row r="62" spans="1:9" x14ac:dyDescent="0.25">
      <c r="A62" s="180"/>
      <c r="B62" s="178"/>
      <c r="C62" s="206"/>
      <c r="D62" s="172"/>
      <c r="E62" s="68"/>
      <c r="F62" s="175"/>
      <c r="G62" s="176"/>
      <c r="H62" s="178"/>
      <c r="I62" s="203"/>
    </row>
    <row r="63" spans="1:9" x14ac:dyDescent="0.25">
      <c r="A63" s="92" t="s">
        <v>108</v>
      </c>
      <c r="B63" s="207">
        <v>1750.9142899999952</v>
      </c>
      <c r="C63" s="208">
        <v>5.4590821346965361</v>
      </c>
      <c r="D63" s="181">
        <v>2501.9429599999958</v>
      </c>
      <c r="E63" s="182">
        <v>10.077620198467509</v>
      </c>
      <c r="F63" s="207">
        <v>27793.382420000024</v>
      </c>
      <c r="G63" s="208">
        <v>7.5652740543957613</v>
      </c>
      <c r="H63" s="212">
        <v>21804.082659999993</v>
      </c>
      <c r="I63" s="213">
        <v>6.7171545827269128</v>
      </c>
    </row>
    <row r="64" spans="1:9" x14ac:dyDescent="0.25">
      <c r="A64" s="113"/>
      <c r="B64" s="209"/>
      <c r="C64" s="210"/>
      <c r="D64" s="183"/>
      <c r="E64" s="184"/>
      <c r="F64" s="214"/>
      <c r="G64" s="215"/>
      <c r="H64" s="216"/>
      <c r="I64" s="217"/>
    </row>
    <row r="65" spans="1:9" x14ac:dyDescent="0.25">
      <c r="A65" s="117"/>
      <c r="B65" s="114"/>
      <c r="C65" s="185"/>
      <c r="D65" s="186"/>
      <c r="E65" s="115"/>
      <c r="F65" s="186"/>
      <c r="G65" s="115"/>
      <c r="H65" s="91"/>
      <c r="I65" s="70"/>
    </row>
    <row r="66" spans="1:9" x14ac:dyDescent="0.25">
      <c r="A66" s="93" t="s">
        <v>109</v>
      </c>
      <c r="B66" s="187">
        <v>32073.419061999997</v>
      </c>
      <c r="C66" s="116">
        <v>99.999999999999972</v>
      </c>
      <c r="D66" s="187">
        <v>24826.724074999998</v>
      </c>
      <c r="E66" s="116">
        <v>100</v>
      </c>
      <c r="F66" s="187">
        <v>367381.03894400003</v>
      </c>
      <c r="G66" s="116">
        <v>100</v>
      </c>
      <c r="H66" s="187">
        <v>324602.96084399999</v>
      </c>
      <c r="I66" s="116">
        <v>100.00000000000003</v>
      </c>
    </row>
    <row r="67" spans="1:9" x14ac:dyDescent="0.25">
      <c r="B67" s="20"/>
      <c r="C67" s="20"/>
      <c r="D67" s="188"/>
      <c r="F67" s="20"/>
      <c r="G67" s="20"/>
      <c r="H67" s="20"/>
    </row>
    <row r="68" spans="1:9" x14ac:dyDescent="0.25">
      <c r="B68" s="20"/>
      <c r="C68" s="20"/>
      <c r="D68" s="188"/>
    </row>
    <row r="69" spans="1:9" x14ac:dyDescent="0.25">
      <c r="B69" s="20"/>
      <c r="C69" s="20"/>
      <c r="D69" s="188"/>
      <c r="F69" s="20"/>
      <c r="G69" s="20"/>
      <c r="H69" s="20"/>
    </row>
  </sheetData>
  <mergeCells count="6">
    <mergeCell ref="F5:I5"/>
    <mergeCell ref="A5:A6"/>
    <mergeCell ref="B5:E5"/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910E-E6E8-4B01-AB42-97B10EDDC5A9}">
  <dimension ref="A1:E39"/>
  <sheetViews>
    <sheetView zoomScaleNormal="100" workbookViewId="0">
      <selection activeCell="H9" sqref="H9"/>
    </sheetView>
  </sheetViews>
  <sheetFormatPr defaultRowHeight="15" x14ac:dyDescent="0.25"/>
  <cols>
    <col min="1" max="1" width="25.28515625" style="156" customWidth="1"/>
    <col min="2" max="2" width="11.5703125" style="156" customWidth="1"/>
    <col min="3" max="5" width="11.7109375" style="156" customWidth="1"/>
    <col min="6" max="16384" width="9.140625" style="156"/>
  </cols>
  <sheetData>
    <row r="1" spans="1:5" x14ac:dyDescent="0.25">
      <c r="A1" s="222" t="s">
        <v>183</v>
      </c>
      <c r="B1" s="222"/>
      <c r="C1" s="222"/>
      <c r="D1" s="222"/>
      <c r="E1" s="222"/>
    </row>
    <row r="2" spans="1:5" x14ac:dyDescent="0.25">
      <c r="A2" s="222" t="s">
        <v>158</v>
      </c>
      <c r="B2" s="222"/>
      <c r="C2" s="222"/>
      <c r="D2" s="222"/>
      <c r="E2" s="222"/>
    </row>
    <row r="3" spans="1:5" x14ac:dyDescent="0.25">
      <c r="A3" s="222" t="s">
        <v>196</v>
      </c>
      <c r="B3" s="222"/>
      <c r="C3" s="222"/>
      <c r="D3" s="222"/>
      <c r="E3" s="222"/>
    </row>
    <row r="4" spans="1:5" x14ac:dyDescent="0.25">
      <c r="A4" s="219"/>
      <c r="B4" s="219"/>
      <c r="C4" s="219"/>
      <c r="E4" s="13" t="s">
        <v>173</v>
      </c>
    </row>
    <row r="5" spans="1:5" x14ac:dyDescent="0.25">
      <c r="A5" s="236" t="s">
        <v>91</v>
      </c>
      <c r="B5" s="224" t="s">
        <v>199</v>
      </c>
      <c r="C5" s="225"/>
      <c r="D5" s="239" t="s">
        <v>200</v>
      </c>
      <c r="E5" s="240"/>
    </row>
    <row r="6" spans="1:5" x14ac:dyDescent="0.25">
      <c r="A6" s="237"/>
      <c r="B6" s="90">
        <v>2021</v>
      </c>
      <c r="C6" s="189">
        <v>2020</v>
      </c>
      <c r="D6" s="251">
        <v>2021</v>
      </c>
      <c r="E6" s="189">
        <v>2020</v>
      </c>
    </row>
    <row r="7" spans="1:5" x14ac:dyDescent="0.25">
      <c r="A7" s="53" t="s">
        <v>191</v>
      </c>
      <c r="B7" s="50"/>
      <c r="C7" s="252"/>
      <c r="D7" s="51"/>
      <c r="E7" s="252"/>
    </row>
    <row r="8" spans="1:5" x14ac:dyDescent="0.25">
      <c r="A8" s="52" t="s">
        <v>179</v>
      </c>
      <c r="B8" s="172">
        <v>2.5626320000000002</v>
      </c>
      <c r="C8" s="253">
        <v>2.4220000000000002</v>
      </c>
      <c r="D8" s="173">
        <v>27.079789000000002</v>
      </c>
      <c r="E8" s="253">
        <v>23.080684000000002</v>
      </c>
    </row>
    <row r="9" spans="1:5" x14ac:dyDescent="0.25">
      <c r="A9" s="52" t="s">
        <v>106</v>
      </c>
      <c r="B9" s="172">
        <v>85.589380000000006</v>
      </c>
      <c r="C9" s="253">
        <v>94.015199999999993</v>
      </c>
      <c r="D9" s="173">
        <v>912.47474999999997</v>
      </c>
      <c r="E9" s="253">
        <v>871.38972999999999</v>
      </c>
    </row>
    <row r="10" spans="1:5" x14ac:dyDescent="0.25">
      <c r="A10" s="52"/>
      <c r="B10" s="179"/>
      <c r="C10" s="158"/>
      <c r="E10" s="158"/>
    </row>
    <row r="11" spans="1:5" x14ac:dyDescent="0.25">
      <c r="A11" s="52" t="s">
        <v>192</v>
      </c>
      <c r="B11" s="179"/>
      <c r="C11" s="158"/>
      <c r="E11" s="158"/>
    </row>
    <row r="12" spans="1:5" x14ac:dyDescent="0.25">
      <c r="A12" s="52" t="s">
        <v>179</v>
      </c>
      <c r="B12" s="172">
        <v>5.049474</v>
      </c>
      <c r="C12" s="253">
        <v>2.447368</v>
      </c>
      <c r="D12" s="173">
        <v>30.518526000000001</v>
      </c>
      <c r="E12" s="253">
        <v>66.268421000000004</v>
      </c>
    </row>
    <row r="13" spans="1:5" x14ac:dyDescent="0.25">
      <c r="A13" s="52" t="s">
        <v>106</v>
      </c>
      <c r="B13" s="172">
        <v>54.439929999999997</v>
      </c>
      <c r="C13" s="253">
        <v>23.84761</v>
      </c>
      <c r="D13" s="173">
        <v>323.25119000000001</v>
      </c>
      <c r="E13" s="253">
        <v>697.55363999999997</v>
      </c>
    </row>
    <row r="14" spans="1:5" x14ac:dyDescent="0.25">
      <c r="A14" s="52"/>
      <c r="B14" s="179"/>
      <c r="C14" s="158"/>
      <c r="E14" s="158"/>
    </row>
    <row r="15" spans="1:5" x14ac:dyDescent="0.25">
      <c r="A15" s="52" t="s">
        <v>193</v>
      </c>
      <c r="B15" s="179"/>
      <c r="C15" s="158"/>
      <c r="E15" s="158"/>
    </row>
    <row r="16" spans="1:5" x14ac:dyDescent="0.25">
      <c r="A16" s="52" t="s">
        <v>179</v>
      </c>
      <c r="B16" s="172">
        <v>1.2789469999999998</v>
      </c>
      <c r="C16" s="253">
        <v>1.512632</v>
      </c>
      <c r="D16" s="173">
        <v>15.814210999999998</v>
      </c>
      <c r="E16" s="253">
        <v>11.336842000000001</v>
      </c>
    </row>
    <row r="17" spans="1:5" x14ac:dyDescent="0.25">
      <c r="A17" s="52" t="s">
        <v>106</v>
      </c>
      <c r="B17" s="172">
        <v>15.224</v>
      </c>
      <c r="C17" s="253">
        <v>16.10698</v>
      </c>
      <c r="D17" s="173">
        <v>177.61385999999999</v>
      </c>
      <c r="E17" s="253">
        <v>126.50305999999999</v>
      </c>
    </row>
    <row r="18" spans="1:5" x14ac:dyDescent="0.25">
      <c r="B18" s="179"/>
      <c r="C18" s="158"/>
      <c r="E18" s="158"/>
    </row>
    <row r="19" spans="1:5" x14ac:dyDescent="0.25">
      <c r="A19" s="52" t="s">
        <v>194</v>
      </c>
      <c r="B19" s="179"/>
      <c r="C19" s="158"/>
      <c r="E19" s="158"/>
    </row>
    <row r="20" spans="1:5" x14ac:dyDescent="0.25">
      <c r="A20" s="52" t="s">
        <v>94</v>
      </c>
      <c r="B20" s="172">
        <v>0</v>
      </c>
      <c r="C20" s="253">
        <v>0</v>
      </c>
      <c r="D20" s="173">
        <v>169.31495999999999</v>
      </c>
      <c r="E20" s="253">
        <v>2176.0421900000001</v>
      </c>
    </row>
    <row r="21" spans="1:5" x14ac:dyDescent="0.25">
      <c r="A21" s="52" t="s">
        <v>106</v>
      </c>
      <c r="B21" s="172">
        <v>0</v>
      </c>
      <c r="C21" s="253">
        <v>0</v>
      </c>
      <c r="D21" s="173">
        <v>74.566800000000001</v>
      </c>
      <c r="E21" s="253">
        <v>735.56984</v>
      </c>
    </row>
    <row r="22" spans="1:5" x14ac:dyDescent="0.25">
      <c r="A22" s="52"/>
      <c r="B22" s="179"/>
      <c r="C22" s="158"/>
      <c r="E22" s="158"/>
    </row>
    <row r="23" spans="1:5" x14ac:dyDescent="0.25">
      <c r="A23" s="52" t="s">
        <v>112</v>
      </c>
      <c r="B23" s="179"/>
      <c r="C23" s="158"/>
      <c r="E23" s="158"/>
    </row>
    <row r="24" spans="1:5" x14ac:dyDescent="0.25">
      <c r="A24" s="52" t="s">
        <v>94</v>
      </c>
      <c r="B24" s="172">
        <v>1.4259999999999999</v>
      </c>
      <c r="C24" s="253">
        <v>0</v>
      </c>
      <c r="D24" s="173">
        <v>13.101000000000001</v>
      </c>
      <c r="E24" s="253">
        <v>40.456499999999998</v>
      </c>
    </row>
    <row r="25" spans="1:5" x14ac:dyDescent="0.25">
      <c r="A25" s="52" t="s">
        <v>106</v>
      </c>
      <c r="B25" s="172">
        <v>55.811250000000001</v>
      </c>
      <c r="C25" s="253">
        <v>0</v>
      </c>
      <c r="D25" s="173">
        <v>445.47192999999999</v>
      </c>
      <c r="E25" s="253">
        <v>1072.4845700000001</v>
      </c>
    </row>
    <row r="26" spans="1:5" x14ac:dyDescent="0.25">
      <c r="B26" s="179"/>
      <c r="C26" s="158"/>
      <c r="E26" s="158"/>
    </row>
    <row r="27" spans="1:5" x14ac:dyDescent="0.25">
      <c r="A27" s="52" t="s">
        <v>141</v>
      </c>
      <c r="B27" s="172"/>
      <c r="C27" s="253"/>
      <c r="D27" s="173"/>
      <c r="E27" s="253"/>
    </row>
    <row r="28" spans="1:5" x14ac:dyDescent="0.25">
      <c r="A28" s="52" t="s">
        <v>94</v>
      </c>
      <c r="B28" s="172">
        <v>112.2492</v>
      </c>
      <c r="C28" s="253">
        <v>0</v>
      </c>
      <c r="D28" s="173">
        <v>2105.0136000000002</v>
      </c>
      <c r="E28" s="253">
        <v>991.41750000000002</v>
      </c>
    </row>
    <row r="29" spans="1:5" x14ac:dyDescent="0.25">
      <c r="A29" s="52" t="s">
        <v>106</v>
      </c>
      <c r="B29" s="172">
        <v>80.713800000000006</v>
      </c>
      <c r="C29" s="253">
        <v>0</v>
      </c>
      <c r="D29" s="173">
        <v>1468.1880800000001</v>
      </c>
      <c r="E29" s="253">
        <v>685.34289000000001</v>
      </c>
    </row>
    <row r="30" spans="1:5" x14ac:dyDescent="0.25">
      <c r="B30" s="179"/>
      <c r="C30" s="158"/>
      <c r="E30" s="158"/>
    </row>
    <row r="31" spans="1:5" x14ac:dyDescent="0.25">
      <c r="A31" s="52" t="s">
        <v>156</v>
      </c>
      <c r="B31" s="179"/>
      <c r="C31" s="158"/>
      <c r="E31" s="158"/>
    </row>
    <row r="32" spans="1:5" x14ac:dyDescent="0.25">
      <c r="A32" s="52" t="s">
        <v>94</v>
      </c>
      <c r="B32" s="172">
        <v>250.35599999999999</v>
      </c>
      <c r="C32" s="253">
        <v>200.35599999999999</v>
      </c>
      <c r="D32" s="173">
        <v>4485.6549999999997</v>
      </c>
      <c r="E32" s="253">
        <v>5025.0309999999999</v>
      </c>
    </row>
    <row r="33" spans="1:5" ht="15.75" customHeight="1" x14ac:dyDescent="0.25">
      <c r="A33" s="52" t="s">
        <v>106</v>
      </c>
      <c r="B33" s="172">
        <v>116.63482</v>
      </c>
      <c r="C33" s="253">
        <v>94.916119999999992</v>
      </c>
      <c r="D33" s="173">
        <v>2042.7740900000001</v>
      </c>
      <c r="E33" s="253">
        <v>2291.9273499999999</v>
      </c>
    </row>
    <row r="34" spans="1:5" x14ac:dyDescent="0.25">
      <c r="B34" s="190"/>
      <c r="C34" s="254"/>
      <c r="D34" s="7"/>
      <c r="E34" s="254"/>
    </row>
    <row r="35" spans="1:5" x14ac:dyDescent="0.25">
      <c r="A35" s="53"/>
      <c r="B35" s="249"/>
      <c r="C35" s="191"/>
      <c r="D35" s="181"/>
      <c r="E35" s="191"/>
    </row>
    <row r="36" spans="1:5" x14ac:dyDescent="0.25">
      <c r="A36" s="111" t="s">
        <v>115</v>
      </c>
      <c r="B36" s="250">
        <v>1342.5011099999952</v>
      </c>
      <c r="C36" s="192">
        <v>2273.0570499999963</v>
      </c>
      <c r="D36" s="255">
        <v>22349.041720000023</v>
      </c>
      <c r="E36" s="192">
        <v>15323.311579999994</v>
      </c>
    </row>
    <row r="37" spans="1:5" x14ac:dyDescent="0.25">
      <c r="A37" s="15"/>
      <c r="B37" s="15"/>
      <c r="C37" s="112"/>
      <c r="D37" s="256"/>
      <c r="E37" s="86"/>
    </row>
    <row r="38" spans="1:5" x14ac:dyDescent="0.25">
      <c r="A38" s="16" t="s">
        <v>116</v>
      </c>
      <c r="B38" s="87">
        <v>1750.9142899999952</v>
      </c>
      <c r="C38" s="87">
        <v>2501.9429599999958</v>
      </c>
      <c r="D38" s="257">
        <v>27793.382420000024</v>
      </c>
      <c r="E38" s="87">
        <v>21804.082659999993</v>
      </c>
    </row>
    <row r="39" spans="1:5" x14ac:dyDescent="0.25">
      <c r="A39" s="168" t="s">
        <v>85</v>
      </c>
      <c r="B39" s="168"/>
      <c r="C39" s="168"/>
    </row>
  </sheetData>
  <mergeCells count="6">
    <mergeCell ref="D5:E5"/>
    <mergeCell ref="A5:A6"/>
    <mergeCell ref="B5:C5"/>
    <mergeCell ref="A3:E3"/>
    <mergeCell ref="A2:E2"/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zoomScaleNormal="100" workbookViewId="0">
      <selection activeCell="A29" sqref="A29"/>
    </sheetView>
  </sheetViews>
  <sheetFormatPr defaultRowHeight="15" x14ac:dyDescent="0.25"/>
  <cols>
    <col min="1" max="1" width="26.85546875" customWidth="1"/>
    <col min="2" max="2" width="13.28515625" style="4" bestFit="1" customWidth="1"/>
    <col min="3" max="3" width="9.5703125" bestFit="1" customWidth="1"/>
    <col min="4" max="4" width="12.140625" style="4" bestFit="1" customWidth="1"/>
    <col min="5" max="5" width="8.5703125" bestFit="1" customWidth="1"/>
    <col min="6" max="6" width="10.5703125" style="4" bestFit="1" customWidth="1"/>
    <col min="7" max="7" width="8.5703125" bestFit="1" customWidth="1"/>
    <col min="8" max="8" width="12.140625" style="4" bestFit="1" customWidth="1"/>
    <col min="9" max="9" width="10" bestFit="1" customWidth="1"/>
  </cols>
  <sheetData>
    <row r="1" spans="1:9" s="4" customFormat="1" x14ac:dyDescent="0.25">
      <c r="A1" s="222" t="s">
        <v>131</v>
      </c>
      <c r="B1" s="222"/>
      <c r="C1" s="222"/>
      <c r="D1" s="222"/>
      <c r="E1" s="222"/>
      <c r="F1" s="222"/>
      <c r="G1" s="222"/>
      <c r="H1" s="222"/>
      <c r="I1" s="222"/>
    </row>
    <row r="2" spans="1:9" s="4" customFormat="1" x14ac:dyDescent="0.25">
      <c r="A2" s="222" t="s">
        <v>139</v>
      </c>
      <c r="B2" s="222"/>
      <c r="C2" s="222"/>
      <c r="D2" s="222"/>
      <c r="E2" s="222"/>
      <c r="F2" s="222"/>
      <c r="G2" s="222"/>
      <c r="H2" s="222"/>
      <c r="I2" s="222"/>
    </row>
    <row r="3" spans="1:9" s="4" customFormat="1" x14ac:dyDescent="0.25">
      <c r="A3" s="222" t="s">
        <v>196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7"/>
      <c r="B4" s="7"/>
      <c r="C4" s="7"/>
      <c r="D4" s="7"/>
      <c r="E4" s="7"/>
      <c r="F4" s="7"/>
      <c r="G4" s="7"/>
      <c r="H4" s="7"/>
      <c r="I4" s="13" t="s">
        <v>173</v>
      </c>
    </row>
    <row r="5" spans="1:9" x14ac:dyDescent="0.25">
      <c r="A5" s="236" t="s">
        <v>29</v>
      </c>
      <c r="B5" s="224" t="s">
        <v>62</v>
      </c>
      <c r="C5" s="225"/>
      <c r="D5" s="228" t="s">
        <v>61</v>
      </c>
      <c r="E5" s="234"/>
      <c r="F5" s="234"/>
      <c r="G5" s="234"/>
      <c r="H5" s="234"/>
      <c r="I5" s="229"/>
    </row>
    <row r="6" spans="1:9" x14ac:dyDescent="0.25">
      <c r="A6" s="237"/>
      <c r="B6" s="226"/>
      <c r="C6" s="227"/>
      <c r="D6" s="230" t="s">
        <v>16</v>
      </c>
      <c r="E6" s="235"/>
      <c r="F6" s="230" t="s">
        <v>17</v>
      </c>
      <c r="G6" s="235"/>
      <c r="H6" s="230" t="s">
        <v>18</v>
      </c>
      <c r="I6" s="235"/>
    </row>
    <row r="7" spans="1:9" x14ac:dyDescent="0.25">
      <c r="A7" s="25"/>
      <c r="B7" s="127">
        <v>44470</v>
      </c>
      <c r="C7" s="128">
        <v>44105</v>
      </c>
      <c r="D7" s="127">
        <v>44470</v>
      </c>
      <c r="E7" s="128">
        <v>44105</v>
      </c>
      <c r="F7" s="127">
        <v>44470</v>
      </c>
      <c r="G7" s="128">
        <v>44105</v>
      </c>
      <c r="H7" s="127">
        <v>44470</v>
      </c>
      <c r="I7" s="128">
        <v>44105</v>
      </c>
    </row>
    <row r="8" spans="1:9" x14ac:dyDescent="0.25">
      <c r="A8" s="28" t="s">
        <v>144</v>
      </c>
      <c r="B8" s="162">
        <v>268.26074</v>
      </c>
      <c r="C8" s="129">
        <v>1148.0414800000001</v>
      </c>
      <c r="D8" s="162">
        <v>0</v>
      </c>
      <c r="E8" s="129">
        <v>0</v>
      </c>
      <c r="F8" s="162">
        <v>0</v>
      </c>
      <c r="G8" s="129">
        <v>0</v>
      </c>
      <c r="H8" s="162">
        <v>0</v>
      </c>
      <c r="I8" s="129">
        <v>0</v>
      </c>
    </row>
    <row r="9" spans="1:9" x14ac:dyDescent="0.25">
      <c r="A9" s="28" t="s">
        <v>145</v>
      </c>
      <c r="B9" s="162">
        <v>304.25882000000001</v>
      </c>
      <c r="C9" s="129">
        <v>259.62279999999998</v>
      </c>
      <c r="D9" s="162">
        <v>0</v>
      </c>
      <c r="E9" s="129">
        <v>0</v>
      </c>
      <c r="F9" s="162">
        <v>0</v>
      </c>
      <c r="G9" s="129">
        <v>0</v>
      </c>
      <c r="H9" s="162">
        <v>0</v>
      </c>
      <c r="I9" s="129">
        <v>0</v>
      </c>
    </row>
    <row r="10" spans="1:9" x14ac:dyDescent="0.25">
      <c r="A10" s="28" t="s">
        <v>146</v>
      </c>
      <c r="B10" s="162">
        <v>1176.98216</v>
      </c>
      <c r="C10" s="129">
        <v>945.16125</v>
      </c>
      <c r="D10" s="162">
        <v>0</v>
      </c>
      <c r="E10" s="129">
        <v>0</v>
      </c>
      <c r="F10" s="162">
        <v>3.3183800000000003</v>
      </c>
      <c r="G10" s="129">
        <v>18.914060000000003</v>
      </c>
      <c r="H10" s="162">
        <v>3.3183800000000003</v>
      </c>
      <c r="I10" s="129">
        <v>18.914060000000003</v>
      </c>
    </row>
    <row r="11" spans="1:9" x14ac:dyDescent="0.25">
      <c r="A11" s="28" t="s">
        <v>147</v>
      </c>
      <c r="B11" s="162">
        <v>334.69546000000003</v>
      </c>
      <c r="C11" s="129">
        <v>315.98639000000003</v>
      </c>
      <c r="D11" s="162">
        <v>0</v>
      </c>
      <c r="E11" s="129">
        <v>0</v>
      </c>
      <c r="F11" s="162">
        <v>0</v>
      </c>
      <c r="G11" s="129">
        <v>0</v>
      </c>
      <c r="H11" s="162">
        <v>0</v>
      </c>
      <c r="I11" s="129">
        <v>0</v>
      </c>
    </row>
    <row r="12" spans="1:9" x14ac:dyDescent="0.25">
      <c r="A12" s="28" t="s">
        <v>123</v>
      </c>
      <c r="B12" s="162">
        <v>646.71500000000003</v>
      </c>
      <c r="C12" s="129">
        <v>1047.9245000000001</v>
      </c>
      <c r="D12" s="162">
        <v>737.49</v>
      </c>
      <c r="E12" s="129">
        <v>8.9663799999999991</v>
      </c>
      <c r="F12" s="162">
        <v>0</v>
      </c>
      <c r="G12" s="129">
        <v>0</v>
      </c>
      <c r="H12" s="162">
        <v>737.49</v>
      </c>
      <c r="I12" s="129">
        <v>8.9663799999999991</v>
      </c>
    </row>
    <row r="13" spans="1:9" x14ac:dyDescent="0.25">
      <c r="A13" s="28" t="s">
        <v>148</v>
      </c>
      <c r="B13" s="162">
        <v>52.279890000000002</v>
      </c>
      <c r="C13" s="129">
        <v>772.56092000000001</v>
      </c>
      <c r="D13" s="162">
        <v>0</v>
      </c>
      <c r="E13" s="129">
        <v>0</v>
      </c>
      <c r="F13" s="162">
        <v>0</v>
      </c>
      <c r="G13" s="129">
        <v>0</v>
      </c>
      <c r="H13" s="162">
        <v>0</v>
      </c>
      <c r="I13" s="129">
        <v>0</v>
      </c>
    </row>
    <row r="14" spans="1:9" x14ac:dyDescent="0.25">
      <c r="A14" s="28" t="s">
        <v>117</v>
      </c>
      <c r="B14" s="162">
        <v>16024.25533</v>
      </c>
      <c r="C14" s="129">
        <v>11008.5255</v>
      </c>
      <c r="D14" s="162">
        <v>3924.6624059999999</v>
      </c>
      <c r="E14" s="129">
        <v>1907.68921</v>
      </c>
      <c r="F14" s="162">
        <v>146.84088</v>
      </c>
      <c r="G14" s="129">
        <v>25.107599999999998</v>
      </c>
      <c r="H14" s="162">
        <v>4071.5032860000001</v>
      </c>
      <c r="I14" s="129">
        <v>1932.7968100000001</v>
      </c>
    </row>
    <row r="15" spans="1:9" x14ac:dyDescent="0.25">
      <c r="A15" s="28" t="s">
        <v>119</v>
      </c>
      <c r="B15" s="162">
        <v>1385.6215900000002</v>
      </c>
      <c r="C15" s="129">
        <v>775.11757999999998</v>
      </c>
      <c r="D15" s="162">
        <v>6.9936199999999999</v>
      </c>
      <c r="E15" s="129">
        <v>0</v>
      </c>
      <c r="F15" s="162">
        <v>1287.7674299999999</v>
      </c>
      <c r="G15" s="129">
        <v>529.59375</v>
      </c>
      <c r="H15" s="162">
        <v>1294.7610499999998</v>
      </c>
      <c r="I15" s="129">
        <v>529.59375</v>
      </c>
    </row>
    <row r="16" spans="1:9" x14ac:dyDescent="0.25">
      <c r="A16" s="28" t="s">
        <v>118</v>
      </c>
      <c r="B16" s="162">
        <v>3204.7527099999998</v>
      </c>
      <c r="C16" s="129">
        <v>1352.44982</v>
      </c>
      <c r="D16" s="162">
        <v>0</v>
      </c>
      <c r="E16" s="129">
        <v>0</v>
      </c>
      <c r="F16" s="162">
        <v>0</v>
      </c>
      <c r="G16" s="129">
        <v>0</v>
      </c>
      <c r="H16" s="162">
        <v>0</v>
      </c>
      <c r="I16" s="129">
        <v>0</v>
      </c>
    </row>
    <row r="17" spans="1:9" x14ac:dyDescent="0.25">
      <c r="A17" s="28" t="s">
        <v>120</v>
      </c>
      <c r="B17" s="162">
        <v>690.36961999999994</v>
      </c>
      <c r="C17" s="129">
        <v>760.15654000000006</v>
      </c>
      <c r="D17" s="162">
        <v>245.73150000000001</v>
      </c>
      <c r="E17" s="129">
        <v>219.82679999999999</v>
      </c>
      <c r="F17" s="162">
        <v>0</v>
      </c>
      <c r="G17" s="129">
        <v>36</v>
      </c>
      <c r="H17" s="162">
        <v>245.73150000000001</v>
      </c>
      <c r="I17" s="129">
        <v>255.82679999999999</v>
      </c>
    </row>
    <row r="18" spans="1:9" x14ac:dyDescent="0.25">
      <c r="A18" s="28" t="s">
        <v>149</v>
      </c>
      <c r="B18" s="162">
        <v>3086.9663300000002</v>
      </c>
      <c r="C18" s="129">
        <v>118.37135000000001</v>
      </c>
      <c r="D18" s="162">
        <v>0</v>
      </c>
      <c r="E18" s="129">
        <v>0</v>
      </c>
      <c r="F18" s="162">
        <v>0</v>
      </c>
      <c r="G18" s="129">
        <v>0</v>
      </c>
      <c r="H18" s="162">
        <v>0</v>
      </c>
      <c r="I18" s="129">
        <v>0</v>
      </c>
    </row>
    <row r="19" spans="1:9" x14ac:dyDescent="0.25">
      <c r="A19" s="28" t="s">
        <v>150</v>
      </c>
      <c r="B19" s="162">
        <v>0</v>
      </c>
      <c r="C19" s="129">
        <v>0</v>
      </c>
      <c r="D19" s="162">
        <v>30.728750000000002</v>
      </c>
      <c r="E19" s="129">
        <v>0</v>
      </c>
      <c r="F19" s="162">
        <v>0</v>
      </c>
      <c r="G19" s="129">
        <v>0</v>
      </c>
      <c r="H19" s="162">
        <v>30.728750000000002</v>
      </c>
      <c r="I19" s="129">
        <v>0</v>
      </c>
    </row>
    <row r="20" spans="1:9" x14ac:dyDescent="0.25">
      <c r="A20" s="28" t="s">
        <v>124</v>
      </c>
      <c r="B20" s="162">
        <v>686.98509999999999</v>
      </c>
      <c r="C20" s="129">
        <v>278.78376000000003</v>
      </c>
      <c r="D20" s="162">
        <v>0</v>
      </c>
      <c r="E20" s="129">
        <v>0</v>
      </c>
      <c r="F20" s="162">
        <v>0</v>
      </c>
      <c r="G20" s="129">
        <v>0</v>
      </c>
      <c r="H20" s="162">
        <v>0</v>
      </c>
      <c r="I20" s="129">
        <v>0</v>
      </c>
    </row>
    <row r="21" spans="1:9" x14ac:dyDescent="0.25">
      <c r="A21" s="28" t="s">
        <v>121</v>
      </c>
      <c r="B21" s="162">
        <v>1504.83636</v>
      </c>
      <c r="C21" s="129">
        <v>1104.1468600000001</v>
      </c>
      <c r="D21" s="162">
        <v>131.02591000000001</v>
      </c>
      <c r="E21" s="129">
        <v>280.90476000000001</v>
      </c>
      <c r="F21" s="162">
        <v>0</v>
      </c>
      <c r="G21" s="129">
        <v>0</v>
      </c>
      <c r="H21" s="162">
        <v>131.02591000000001</v>
      </c>
      <c r="I21" s="129">
        <v>280.90476000000001</v>
      </c>
    </row>
    <row r="22" spans="1:9" x14ac:dyDescent="0.25">
      <c r="A22" s="28" t="s">
        <v>151</v>
      </c>
      <c r="B22" s="162">
        <v>40.037610000000001</v>
      </c>
      <c r="C22" s="129">
        <v>28.52589</v>
      </c>
      <c r="D22" s="162">
        <v>0</v>
      </c>
      <c r="E22" s="129">
        <v>0</v>
      </c>
      <c r="F22" s="162">
        <v>0</v>
      </c>
      <c r="G22" s="129">
        <v>0</v>
      </c>
      <c r="H22" s="162">
        <v>0</v>
      </c>
      <c r="I22" s="129">
        <v>0</v>
      </c>
    </row>
    <row r="23" spans="1:9" x14ac:dyDescent="0.25">
      <c r="A23" s="28" t="s">
        <v>122</v>
      </c>
      <c r="B23" s="162">
        <v>2991.4387900000002</v>
      </c>
      <c r="C23" s="129">
        <v>1694.6668100000002</v>
      </c>
      <c r="D23" s="162">
        <v>32.464240000000004</v>
      </c>
      <c r="E23" s="129">
        <v>20.328189999999999</v>
      </c>
      <c r="F23" s="162">
        <v>0</v>
      </c>
      <c r="G23" s="129">
        <v>0</v>
      </c>
      <c r="H23" s="162">
        <v>32.464240000000004</v>
      </c>
      <c r="I23" s="129">
        <v>20.328189999999999</v>
      </c>
    </row>
    <row r="24" spans="1:9" x14ac:dyDescent="0.25">
      <c r="A24" s="28" t="s">
        <v>152</v>
      </c>
      <c r="B24" s="162">
        <v>324.02605</v>
      </c>
      <c r="C24" s="129">
        <v>500.22005000000001</v>
      </c>
      <c r="D24" s="162">
        <v>38.669179999999997</v>
      </c>
      <c r="E24" s="129">
        <v>0</v>
      </c>
      <c r="F24" s="162">
        <v>0</v>
      </c>
      <c r="G24" s="129">
        <v>0</v>
      </c>
      <c r="H24" s="162">
        <v>38.669179999999997</v>
      </c>
      <c r="I24" s="129">
        <v>0</v>
      </c>
    </row>
    <row r="25" spans="1:9" x14ac:dyDescent="0.25">
      <c r="A25" s="28" t="s">
        <v>125</v>
      </c>
      <c r="B25" s="162">
        <v>1581.8831</v>
      </c>
      <c r="C25" s="129">
        <v>1070.5285900000001</v>
      </c>
      <c r="D25" s="162">
        <v>17.246089999999999</v>
      </c>
      <c r="E25" s="129">
        <v>20.412939999999999</v>
      </c>
      <c r="F25" s="162">
        <v>0</v>
      </c>
      <c r="G25" s="129">
        <v>13.097610000000001</v>
      </c>
      <c r="H25" s="162">
        <v>17.246089999999999</v>
      </c>
      <c r="I25" s="129">
        <v>33.510550000000002</v>
      </c>
    </row>
    <row r="26" spans="1:9" x14ac:dyDescent="0.25">
      <c r="A26" s="28" t="s">
        <v>153</v>
      </c>
      <c r="B26" s="162">
        <v>0</v>
      </c>
      <c r="C26" s="129">
        <v>0</v>
      </c>
      <c r="D26" s="162">
        <v>0</v>
      </c>
      <c r="E26" s="129">
        <v>0</v>
      </c>
      <c r="F26" s="162">
        <v>0</v>
      </c>
      <c r="G26" s="129">
        <v>0</v>
      </c>
      <c r="H26" s="162">
        <v>0</v>
      </c>
      <c r="I26" s="129">
        <v>0</v>
      </c>
    </row>
    <row r="27" spans="1:9" x14ac:dyDescent="0.25">
      <c r="A27" s="29" t="s">
        <v>154</v>
      </c>
      <c r="B27" s="132">
        <v>450.91449999999998</v>
      </c>
      <c r="C27" s="131">
        <v>2953.2591299999999</v>
      </c>
      <c r="D27" s="132">
        <v>0</v>
      </c>
      <c r="E27" s="131">
        <v>0</v>
      </c>
      <c r="F27" s="132">
        <v>0</v>
      </c>
      <c r="G27" s="131">
        <v>0</v>
      </c>
      <c r="H27" s="132">
        <v>0</v>
      </c>
      <c r="I27" s="131">
        <v>0</v>
      </c>
    </row>
    <row r="28" spans="1:9" x14ac:dyDescent="0.25">
      <c r="A28" s="155" t="s">
        <v>85</v>
      </c>
      <c r="B28" s="155"/>
      <c r="C28" s="156"/>
      <c r="D28" s="156"/>
      <c r="E28" s="156"/>
      <c r="F28" s="156"/>
      <c r="G28" s="156"/>
      <c r="H28" s="156"/>
      <c r="I28" s="156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22" t="s">
        <v>159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127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172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7"/>
      <c r="B4" s="7"/>
      <c r="C4" s="7"/>
      <c r="D4" s="7"/>
      <c r="E4" s="7"/>
      <c r="F4" s="7"/>
      <c r="G4" s="7"/>
      <c r="H4" s="7"/>
      <c r="I4" s="4"/>
      <c r="J4" s="4"/>
      <c r="K4" s="30" t="s">
        <v>65</v>
      </c>
    </row>
    <row r="5" spans="1:11" x14ac:dyDescent="0.25">
      <c r="A5" s="236" t="s">
        <v>14</v>
      </c>
      <c r="B5" s="224" t="s">
        <v>62</v>
      </c>
      <c r="C5" s="225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37"/>
      <c r="B6" s="232"/>
      <c r="C6" s="241"/>
      <c r="D6" s="223" t="s">
        <v>16</v>
      </c>
      <c r="E6" s="223"/>
      <c r="F6" s="223" t="s">
        <v>17</v>
      </c>
      <c r="G6" s="223"/>
      <c r="H6" s="234" t="s">
        <v>18</v>
      </c>
      <c r="I6" s="229"/>
      <c r="J6" s="232"/>
      <c r="K6" s="233"/>
    </row>
    <row r="7" spans="1:11" x14ac:dyDescent="0.25">
      <c r="A7" s="31"/>
      <c r="B7" s="9" t="s">
        <v>170</v>
      </c>
      <c r="C7" s="9" t="s">
        <v>170</v>
      </c>
      <c r="D7" s="32" t="s">
        <v>170</v>
      </c>
      <c r="E7" s="33" t="s">
        <v>170</v>
      </c>
      <c r="F7" s="9" t="s">
        <v>170</v>
      </c>
      <c r="G7" s="33" t="s">
        <v>170</v>
      </c>
      <c r="H7" s="9" t="s">
        <v>170</v>
      </c>
      <c r="I7" s="33" t="s">
        <v>170</v>
      </c>
      <c r="J7" s="9" t="s">
        <v>170</v>
      </c>
      <c r="K7" s="33" t="s">
        <v>170</v>
      </c>
    </row>
    <row r="8" spans="1:11" x14ac:dyDescent="0.25">
      <c r="A8" s="34"/>
      <c r="B8" s="35">
        <v>2014</v>
      </c>
      <c r="C8" s="36">
        <v>2013</v>
      </c>
      <c r="D8" s="35">
        <v>2014</v>
      </c>
      <c r="E8" s="37">
        <v>2013</v>
      </c>
      <c r="F8" s="36">
        <v>2014</v>
      </c>
      <c r="G8" s="37">
        <v>2013</v>
      </c>
      <c r="H8" s="36">
        <v>2014</v>
      </c>
      <c r="I8" s="37">
        <v>2013</v>
      </c>
      <c r="J8" s="36">
        <v>2014</v>
      </c>
      <c r="K8" s="38">
        <v>2013</v>
      </c>
    </row>
    <row r="9" spans="1:11" x14ac:dyDescent="0.25">
      <c r="A9" s="39" t="s">
        <v>0</v>
      </c>
      <c r="B9" s="55">
        <f>SUM('[1]Import by SITC 2014'!B4:C4)/1000</f>
        <v>29274.383439999998</v>
      </c>
      <c r="C9" s="71">
        <f>SUM('[2]Import by SITC 2013'!B4:C4)/1000</f>
        <v>31359.497090000001</v>
      </c>
      <c r="D9" s="55">
        <f>SUM('[1]Exports by SITC 2014'!B4:C4)/1000</f>
        <v>63102.2765</v>
      </c>
      <c r="E9" s="58">
        <f>SUM('[2]Exports by SITC 2013'!B4:C4)/1000</f>
        <v>78571.425979999985</v>
      </c>
      <c r="F9" s="72">
        <f>SUM('[1]Re-Exports by SITC 2014'!B4:C4)/1000</f>
        <v>239.53916000000001</v>
      </c>
      <c r="G9" s="58">
        <f>SUM('[2]Re-Exports by SITC 2013'!B4:C4)/1000</f>
        <v>131.62976999999998</v>
      </c>
      <c r="H9" s="72">
        <f>D9+F9</f>
        <v>63341.81566</v>
      </c>
      <c r="I9" s="58">
        <f>G9+E9</f>
        <v>78703.055749999985</v>
      </c>
      <c r="J9" s="57">
        <f>H9-B9</f>
        <v>34067.432220000002</v>
      </c>
      <c r="K9" s="58">
        <f>I9-C9</f>
        <v>47343.558659999981</v>
      </c>
    </row>
    <row r="10" spans="1:11" x14ac:dyDescent="0.25">
      <c r="A10" s="39" t="s">
        <v>1</v>
      </c>
      <c r="B10" s="55">
        <f>SUM('[1]Import by SITC 2014'!B5:C5)/1000</f>
        <v>6886.8480099999997</v>
      </c>
      <c r="C10" s="71">
        <f>SUM('[2]Import by SITC 2013'!B5:C5)/1000</f>
        <v>7227.8168399999995</v>
      </c>
      <c r="D10" s="55">
        <f>SUM('[1]Exports by SITC 2014'!B5:C5)/1000</f>
        <v>16.973599999999998</v>
      </c>
      <c r="E10" s="58">
        <f>SUM('[2]Exports by SITC 2013'!B5:C5)/1000</f>
        <v>75.613550000000004</v>
      </c>
      <c r="F10" s="72">
        <f>SUM('[1]Re-Exports by SITC 2014'!B5:C5)/1000</f>
        <v>1168.0750600000001</v>
      </c>
      <c r="G10" s="58">
        <f>SUM('[2]Re-Exports by SITC 2013'!B5:C5)/1000</f>
        <v>952.33828000000005</v>
      </c>
      <c r="H10" s="72">
        <f t="shared" ref="H10:H21" si="0">D10+F10</f>
        <v>1185.0486600000002</v>
      </c>
      <c r="I10" s="58">
        <f t="shared" ref="I10:I21" si="1">G10+E10</f>
        <v>1027.95183</v>
      </c>
      <c r="J10" s="59">
        <f t="shared" ref="J10:K21" si="2">H10-B10</f>
        <v>-5701.7993499999993</v>
      </c>
      <c r="K10" s="60">
        <f t="shared" si="2"/>
        <v>-6199.8650099999995</v>
      </c>
    </row>
    <row r="11" spans="1:11" x14ac:dyDescent="0.25">
      <c r="A11" s="39" t="s">
        <v>2</v>
      </c>
      <c r="B11" s="55">
        <f>SUM('[1]Import by SITC 2014'!B6:C6)/1000</f>
        <v>3303.5206699999999</v>
      </c>
      <c r="C11" s="71">
        <f>SUM('[2]Import by SITC 2013'!B6:C6)/1000</f>
        <v>2331.3383699999999</v>
      </c>
      <c r="D11" s="55">
        <f>SUM('[1]Exports by SITC 2014'!B6:C6)/1000</f>
        <v>809.37454000000002</v>
      </c>
      <c r="E11" s="58">
        <f>SUM('[2]Exports by SITC 2013'!B6:C6)/1000</f>
        <v>475.53702000000004</v>
      </c>
      <c r="F11" s="72">
        <f>SUM('[1]Re-Exports by SITC 2014'!B6:C6)/1000</f>
        <v>7.7010000000000009E-2</v>
      </c>
      <c r="G11" s="58">
        <f>SUM('[2]Re-Exports by SITC 2013'!B6:C6)/1000</f>
        <v>309.88830000000002</v>
      </c>
      <c r="H11" s="72">
        <f t="shared" si="0"/>
        <v>809.45155</v>
      </c>
      <c r="I11" s="58">
        <f t="shared" si="1"/>
        <v>785.42532000000006</v>
      </c>
      <c r="J11" s="59">
        <f t="shared" si="2"/>
        <v>-2494.0691200000001</v>
      </c>
      <c r="K11" s="60">
        <f t="shared" si="2"/>
        <v>-1545.9130499999999</v>
      </c>
    </row>
    <row r="12" spans="1:11" x14ac:dyDescent="0.25">
      <c r="A12" s="39" t="s">
        <v>3</v>
      </c>
      <c r="B12" s="55">
        <f>SUM('[1]Import by SITC 2014'!B7:C7)/1000</f>
        <v>49494.550159999999</v>
      </c>
      <c r="C12" s="71">
        <f>SUM('[2]Import by SITC 2013'!B7:C7)/1000</f>
        <v>48756.083570000003</v>
      </c>
      <c r="D12" s="55">
        <f>SUM('[1]Exports by SITC 2014'!B7:C7)/1000</f>
        <v>27125.865619999997</v>
      </c>
      <c r="E12" s="58">
        <f>SUM('[2]Exports by SITC 2013'!B7:C7)/1000</f>
        <v>30014.403420000002</v>
      </c>
      <c r="F12" s="72">
        <f>SUM('[1]Re-Exports by SITC 2014'!B7:C7)/1000</f>
        <v>3918.6817900000001</v>
      </c>
      <c r="G12" s="58">
        <f>SUM('[2]Re-Exports by SITC 2013'!B7:C7)/1000</f>
        <v>3967.2690499999999</v>
      </c>
      <c r="H12" s="72">
        <f t="shared" si="0"/>
        <v>31044.547409999996</v>
      </c>
      <c r="I12" s="58">
        <f t="shared" si="1"/>
        <v>33981.672470000005</v>
      </c>
      <c r="J12" s="59">
        <f t="shared" si="2"/>
        <v>-18450.002750000003</v>
      </c>
      <c r="K12" s="60">
        <f t="shared" si="2"/>
        <v>-14774.411099999998</v>
      </c>
    </row>
    <row r="13" spans="1:11" x14ac:dyDescent="0.25">
      <c r="A13" s="39" t="s">
        <v>4</v>
      </c>
      <c r="B13" s="55">
        <f>SUM('[1]Import by SITC 2014'!B8:C8)/1000</f>
        <v>2425.8977400000003</v>
      </c>
      <c r="C13" s="71">
        <f>SUM('[2]Import by SITC 2013'!B8:C8)/1000</f>
        <v>2151.2265499999999</v>
      </c>
      <c r="D13" s="55">
        <f>SUM('[1]Exports by SITC 2014'!B8:C8)/1000</f>
        <v>2.3705599999999998</v>
      </c>
      <c r="E13" s="58">
        <f>SUM('[2]Exports by SITC 2013'!B8:C8)/1000</f>
        <v>0</v>
      </c>
      <c r="F13" s="72">
        <f>SUM('[1]Re-Exports by SITC 2014'!B8:C8)/1000</f>
        <v>6.6959999999999992E-2</v>
      </c>
      <c r="G13" s="58">
        <f>SUM('[2]Re-Exports by SITC 2013'!B8:C8)/1000</f>
        <v>0</v>
      </c>
      <c r="H13" s="72">
        <f t="shared" si="0"/>
        <v>2.4375199999999997</v>
      </c>
      <c r="I13" s="58">
        <f t="shared" si="1"/>
        <v>0</v>
      </c>
      <c r="J13" s="59">
        <f t="shared" si="2"/>
        <v>-2423.4602200000004</v>
      </c>
      <c r="K13" s="60">
        <f t="shared" si="2"/>
        <v>-2151.2265499999999</v>
      </c>
    </row>
    <row r="14" spans="1:11" x14ac:dyDescent="0.25">
      <c r="A14" s="39" t="s">
        <v>5</v>
      </c>
      <c r="B14" s="55">
        <f>SUM('[1]Import by SITC 2014'!B9:C9)/1000</f>
        <v>20383.342980000001</v>
      </c>
      <c r="C14" s="71">
        <f>SUM('[2]Import by SITC 2013'!B9:C9)/1000</f>
        <v>21726.38279</v>
      </c>
      <c r="D14" s="55">
        <f>SUM('[1]Exports by SITC 2014'!B9:C9)/1000</f>
        <v>1242.3349700000001</v>
      </c>
      <c r="E14" s="58">
        <f>SUM('[2]Exports by SITC 2013'!B9:C9)/1000</f>
        <v>1910.5976000000001</v>
      </c>
      <c r="F14" s="72">
        <f>SUM('[1]Re-Exports by SITC 2014'!B9:C9)/1000</f>
        <v>140.11913999999999</v>
      </c>
      <c r="G14" s="58">
        <f>SUM('[2]Re-Exports by SITC 2013'!B9:C9)/1000</f>
        <v>386.70888000000002</v>
      </c>
      <c r="H14" s="72">
        <f t="shared" si="0"/>
        <v>1382.4541100000001</v>
      </c>
      <c r="I14" s="58">
        <f t="shared" si="1"/>
        <v>2297.3064800000002</v>
      </c>
      <c r="J14" s="59">
        <f t="shared" si="2"/>
        <v>-19000.888870000002</v>
      </c>
      <c r="K14" s="60">
        <f t="shared" si="2"/>
        <v>-19429.07631</v>
      </c>
    </row>
    <row r="15" spans="1:11" x14ac:dyDescent="0.25">
      <c r="A15" s="39" t="s">
        <v>6</v>
      </c>
      <c r="B15" s="55">
        <f>SUM('[1]Import by SITC 2014'!B10:C10)/1000</f>
        <v>29213.826949999999</v>
      </c>
      <c r="C15" s="71">
        <f>SUM('[2]Import by SITC 2013'!B10:C10)/1000</f>
        <v>32325.686420000002</v>
      </c>
      <c r="D15" s="55">
        <f>SUM('[1]Exports by SITC 2014'!B10:C10)/1000</f>
        <v>134.74381</v>
      </c>
      <c r="E15" s="58">
        <f>SUM('[2]Exports by SITC 2013'!B10:C10)/1000</f>
        <v>188.14795000000001</v>
      </c>
      <c r="F15" s="72">
        <f>SUM('[1]Re-Exports by SITC 2014'!B10:C10)/1000</f>
        <v>948.64992999999993</v>
      </c>
      <c r="G15" s="58">
        <f>SUM('[2]Re-Exports by SITC 2013'!B10:C10)/1000</f>
        <v>1605.10014</v>
      </c>
      <c r="H15" s="72">
        <f t="shared" si="0"/>
        <v>1083.39374</v>
      </c>
      <c r="I15" s="58">
        <f t="shared" si="1"/>
        <v>1793.24809</v>
      </c>
      <c r="J15" s="59">
        <f t="shared" si="2"/>
        <v>-28130.433209999999</v>
      </c>
      <c r="K15" s="60">
        <f t="shared" si="2"/>
        <v>-30532.438330000001</v>
      </c>
    </row>
    <row r="16" spans="1:11" x14ac:dyDescent="0.25">
      <c r="A16" s="39" t="s">
        <v>7</v>
      </c>
      <c r="B16" s="55">
        <f>SUM('[1]Import by SITC 2014'!B11:C11)/1000</f>
        <v>49408.165019999993</v>
      </c>
      <c r="C16" s="71">
        <f>SUM('[2]Import by SITC 2013'!B11:C11)/1000</f>
        <v>43666.056269999994</v>
      </c>
      <c r="D16" s="55">
        <f>SUM('[1]Exports by SITC 2014'!B11:C11)/1000</f>
        <v>0</v>
      </c>
      <c r="E16" s="58">
        <f>SUM('[2]Exports by SITC 2013'!B11:C11)/1000</f>
        <v>0</v>
      </c>
      <c r="F16" s="72">
        <f>SUM('[1]Re-Exports by SITC 2014'!B11:C11)/1000</f>
        <v>1693.7193400000001</v>
      </c>
      <c r="G16" s="58">
        <f>SUM('[2]Re-Exports by SITC 2013'!B11:C11)/1000</f>
        <v>9299.0858200000002</v>
      </c>
      <c r="H16" s="72">
        <f t="shared" si="0"/>
        <v>1693.7193400000001</v>
      </c>
      <c r="I16" s="58">
        <f t="shared" si="1"/>
        <v>9299.0858200000002</v>
      </c>
      <c r="J16" s="59">
        <f t="shared" si="2"/>
        <v>-47714.44567999999</v>
      </c>
      <c r="K16" s="60">
        <f t="shared" si="2"/>
        <v>-34366.970449999993</v>
      </c>
    </row>
    <row r="17" spans="1:11" x14ac:dyDescent="0.25">
      <c r="A17" s="39" t="s">
        <v>8</v>
      </c>
      <c r="B17" s="55">
        <f>SUM('[1]Import by SITC 2014'!B12:C12)/1000</f>
        <v>19616.142309999999</v>
      </c>
      <c r="C17" s="71">
        <f>SUM('[2]Import by SITC 2013'!B12:C12)/1000</f>
        <v>16937.698640000002</v>
      </c>
      <c r="D17" s="55">
        <f>SUM('[1]Exports by SITC 2014'!B12:C12)/1000</f>
        <v>11.08745</v>
      </c>
      <c r="E17" s="58">
        <f>SUM('[2]Exports by SITC 2013'!B12:C12)/1000</f>
        <v>12.220800000000001</v>
      </c>
      <c r="F17" s="72">
        <f>SUM('[1]Re-Exports by SITC 2014'!B12:C12)/1000</f>
        <v>1160.2309700000001</v>
      </c>
      <c r="G17" s="58">
        <f>SUM('[2]Re-Exports by SITC 2013'!B12:C12)/1000</f>
        <v>938.10672999999997</v>
      </c>
      <c r="H17" s="72">
        <f t="shared" si="0"/>
        <v>1171.3184200000001</v>
      </c>
      <c r="I17" s="58">
        <f t="shared" si="1"/>
        <v>950.32753000000002</v>
      </c>
      <c r="J17" s="59">
        <f t="shared" si="2"/>
        <v>-18444.82389</v>
      </c>
      <c r="K17" s="60">
        <f t="shared" si="2"/>
        <v>-15987.371110000002</v>
      </c>
    </row>
    <row r="18" spans="1:11" hidden="1" x14ac:dyDescent="0.25">
      <c r="A18" s="39" t="s">
        <v>9</v>
      </c>
      <c r="B18" s="55">
        <f>SUM('[1]Import by SITC 2014'!B13:C13)/1000</f>
        <v>0</v>
      </c>
      <c r="C18" s="71">
        <f>SUM('[2]Import by SITC 2013'!B13:C13)/1000</f>
        <v>0</v>
      </c>
      <c r="D18" s="55">
        <f>SUM('[1]Exports by SITC 2014'!B13:C13)/1000</f>
        <v>0</v>
      </c>
      <c r="E18" s="58">
        <f>SUM('[2]Exports by SITC 2013'!B13:C13)/1000</f>
        <v>0</v>
      </c>
      <c r="F18" s="72">
        <f>SUM('[1]Re-Exports by SITC 2014'!B13:C13)/1000</f>
        <v>0</v>
      </c>
      <c r="G18" s="58">
        <f>SUM('[2]Re-Exports by SITC 2013'!B13:C13)/1000</f>
        <v>0</v>
      </c>
      <c r="H18" s="72">
        <f t="shared" si="0"/>
        <v>0</v>
      </c>
      <c r="I18" s="58">
        <f t="shared" si="1"/>
        <v>0</v>
      </c>
      <c r="J18" s="59">
        <f t="shared" si="2"/>
        <v>0</v>
      </c>
      <c r="K18" s="60">
        <f t="shared" si="2"/>
        <v>0</v>
      </c>
    </row>
    <row r="19" spans="1:11" x14ac:dyDescent="0.25">
      <c r="A19" s="39" t="s">
        <v>11</v>
      </c>
      <c r="B19" s="55">
        <f>SUM('[1]Import by SITC 2014'!B14:C14)/1000</f>
        <v>42000.915040000007</v>
      </c>
      <c r="C19" s="71">
        <f>SUM('[2]Import by SITC 2013'!B14:C14)/1000</f>
        <v>54749.529260000003</v>
      </c>
      <c r="D19" s="55">
        <f>SUM('[1]Exports by SITC 2014'!B14:C14)/1000</f>
        <v>0</v>
      </c>
      <c r="E19" s="58">
        <f>SUM('[2]Exports by SITC 2013'!B14:C14)/1000</f>
        <v>0</v>
      </c>
      <c r="F19" s="72">
        <f>SUM('[1]Re-Exports by SITC 2014'!B14:C14)/1000</f>
        <v>4348.6907699999992</v>
      </c>
      <c r="G19" s="58">
        <f>SUM('[2]Re-Exports by SITC 2013'!B14:C14)/1000</f>
        <v>16628.981740000003</v>
      </c>
      <c r="H19" s="72">
        <f t="shared" si="0"/>
        <v>4348.6907699999992</v>
      </c>
      <c r="I19" s="58">
        <f t="shared" si="1"/>
        <v>16628.981740000003</v>
      </c>
      <c r="J19" s="59" t="s">
        <v>64</v>
      </c>
      <c r="K19" s="60" t="s">
        <v>64</v>
      </c>
    </row>
    <row r="20" spans="1:11" x14ac:dyDescent="0.25">
      <c r="A20" s="39" t="s">
        <v>10</v>
      </c>
      <c r="B20" s="55">
        <f>SUM('[1]Import by SITC 2014'!B15:C15)/1000</f>
        <v>10779.540700000001</v>
      </c>
      <c r="C20" s="71">
        <f>SUM('[2]Import by SITC 2013'!B15:C15)/1000</f>
        <v>12626.60548</v>
      </c>
      <c r="D20" s="55">
        <f>SUM('[1]Exports by SITC 2014'!B15:C15)/1000</f>
        <v>0</v>
      </c>
      <c r="E20" s="58">
        <f>SUM('[2]Exports by SITC 2013'!B15:C15)/1000</f>
        <v>0</v>
      </c>
      <c r="F20" s="72">
        <f>SUM('[1]Re-Exports by SITC 2014'!B15:C15)/1000</f>
        <v>0</v>
      </c>
      <c r="G20" s="58">
        <f>SUM('[2]Re-Exports by SITC 2013'!B15:C15)/1000</f>
        <v>0</v>
      </c>
      <c r="H20" s="72">
        <f t="shared" si="0"/>
        <v>0</v>
      </c>
      <c r="I20" s="58">
        <f t="shared" si="1"/>
        <v>0</v>
      </c>
      <c r="J20" s="59">
        <f t="shared" si="2"/>
        <v>-10779.540700000001</v>
      </c>
      <c r="K20" s="60">
        <f>I20-C20</f>
        <v>-12626.60548</v>
      </c>
    </row>
    <row r="21" spans="1:11" x14ac:dyDescent="0.25">
      <c r="A21" s="39" t="s">
        <v>12</v>
      </c>
      <c r="B21" s="55">
        <f>SUM('[1]Import by SITC 2014'!B16:C16)/1000</f>
        <v>1255.04294</v>
      </c>
      <c r="C21" s="71">
        <f>SUM('[2]Import by SITC 2013'!B16:C16)/1000</f>
        <v>1484.51846</v>
      </c>
      <c r="D21" s="55">
        <f>SUM('[1]Exports by SITC 2014'!B16:C16)/1000</f>
        <v>0</v>
      </c>
      <c r="E21" s="58">
        <f>SUM('[2]Exports by SITC 2013'!B16:C16)/1000</f>
        <v>0</v>
      </c>
      <c r="F21" s="72">
        <f>SUM('[1]Re-Exports by SITC 2014'!B16:C16)/1000</f>
        <v>271.02146000000005</v>
      </c>
      <c r="G21" s="58">
        <f>SUM('[2]Re-Exports by SITC 2013'!B16:C16)/1000</f>
        <v>135.80024</v>
      </c>
      <c r="H21" s="72">
        <f t="shared" si="0"/>
        <v>271.02146000000005</v>
      </c>
      <c r="I21" s="58">
        <f t="shared" si="1"/>
        <v>135.80024</v>
      </c>
      <c r="J21" s="59">
        <f t="shared" si="2"/>
        <v>-984.02148</v>
      </c>
      <c r="K21" s="60">
        <f>I21-C21</f>
        <v>-1348.71822</v>
      </c>
    </row>
    <row r="22" spans="1:11" ht="15.75" thickBot="1" x14ac:dyDescent="0.3">
      <c r="A22" s="2" t="s">
        <v>13</v>
      </c>
      <c r="B22" s="73">
        <f>SUM(B9:B21)</f>
        <v>264042.17596000002</v>
      </c>
      <c r="C22" s="74">
        <f t="shared" ref="C22:J22" si="3">SUM(C9:C21)</f>
        <v>275342.43974</v>
      </c>
      <c r="D22" s="75">
        <f t="shared" si="3"/>
        <v>92445.02704999999</v>
      </c>
      <c r="E22" s="74">
        <f t="shared" si="3"/>
        <v>111247.94631999997</v>
      </c>
      <c r="F22" s="73">
        <f t="shared" si="3"/>
        <v>13888.871589999999</v>
      </c>
      <c r="G22" s="74">
        <f t="shared" si="3"/>
        <v>34354.908949999997</v>
      </c>
      <c r="H22" s="73">
        <f t="shared" si="3"/>
        <v>106333.89864</v>
      </c>
      <c r="I22" s="74">
        <f t="shared" si="3"/>
        <v>145602.85527</v>
      </c>
      <c r="J22" s="67">
        <f t="shared" si="3"/>
        <v>-120056.05304999999</v>
      </c>
      <c r="K22" s="67">
        <f>SUM(K9:K21)</f>
        <v>-91619.036950000009</v>
      </c>
    </row>
    <row r="23" spans="1:11" ht="15.75" thickTop="1" x14ac:dyDescent="0.25">
      <c r="A23" s="1" t="s">
        <v>85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1" t="s">
        <v>86</v>
      </c>
      <c r="B24" s="4"/>
      <c r="C24" s="4"/>
      <c r="D24" s="4"/>
      <c r="E24" s="4"/>
      <c r="F24" s="4"/>
      <c r="G24" s="4"/>
      <c r="H24" s="4"/>
      <c r="I24" s="4"/>
      <c r="J24" s="40"/>
      <c r="K24" s="40"/>
    </row>
    <row r="25" spans="1:11" x14ac:dyDescent="0.25">
      <c r="A25" s="1" t="s">
        <v>87</v>
      </c>
      <c r="B25" s="4"/>
      <c r="C25" s="4"/>
      <c r="D25" s="24"/>
      <c r="E25" s="24"/>
      <c r="F25" s="24"/>
      <c r="G25" s="4"/>
      <c r="H25" s="24"/>
      <c r="I25" s="24"/>
      <c r="J25" s="22"/>
      <c r="K25" s="4"/>
    </row>
    <row r="26" spans="1:11" x14ac:dyDescent="0.25">
      <c r="A26" s="4"/>
      <c r="B26" s="3"/>
      <c r="C26" s="3"/>
      <c r="D26" s="3"/>
      <c r="E26" s="3"/>
      <c r="F26" s="3"/>
      <c r="G26" s="3"/>
      <c r="H26" s="24"/>
      <c r="I26" s="24"/>
      <c r="J26" s="22"/>
      <c r="K26" s="22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5" x14ac:dyDescent="0.25"/>
  <cols>
    <col min="1" max="1" width="23.7109375" customWidth="1"/>
    <col min="2" max="3" width="10.5703125" bestFit="1" customWidth="1"/>
    <col min="4" max="4" width="9.7109375" bestFit="1" customWidth="1"/>
    <col min="5" max="5" width="10.5703125" bestFit="1" customWidth="1"/>
    <col min="6" max="6" width="9.5703125" bestFit="1" customWidth="1"/>
    <col min="7" max="7" width="9.7109375" bestFit="1" customWidth="1"/>
    <col min="8" max="9" width="10.5703125" bestFit="1" customWidth="1"/>
  </cols>
  <sheetData>
    <row r="1" spans="1:9" x14ac:dyDescent="0.25">
      <c r="A1" s="222" t="s">
        <v>133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2" t="s">
        <v>129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25">
      <c r="A3" s="222" t="s">
        <v>171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9"/>
      <c r="B4" s="9"/>
      <c r="C4" s="9"/>
      <c r="D4" s="9"/>
      <c r="E4" s="9"/>
      <c r="F4" s="9"/>
      <c r="G4" s="9"/>
      <c r="H4" s="9"/>
      <c r="I4" s="41" t="s">
        <v>65</v>
      </c>
    </row>
    <row r="5" spans="1:9" x14ac:dyDescent="0.25">
      <c r="A5" s="223" t="s">
        <v>29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</row>
    <row r="6" spans="1:9" x14ac:dyDescent="0.25">
      <c r="A6" s="223"/>
      <c r="B6" s="223"/>
      <c r="C6" s="223"/>
      <c r="D6" s="223" t="s">
        <v>16</v>
      </c>
      <c r="E6" s="223"/>
      <c r="F6" s="229" t="s">
        <v>17</v>
      </c>
      <c r="G6" s="223"/>
      <c r="H6" s="229" t="s">
        <v>18</v>
      </c>
      <c r="I6" s="223"/>
    </row>
    <row r="7" spans="1:9" x14ac:dyDescent="0.25">
      <c r="A7" s="42"/>
      <c r="B7" s="9" t="s">
        <v>160</v>
      </c>
      <c r="C7" s="9" t="s">
        <v>160</v>
      </c>
      <c r="D7" s="32" t="s">
        <v>160</v>
      </c>
      <c r="E7" s="33" t="s">
        <v>160</v>
      </c>
      <c r="F7" s="9" t="s">
        <v>160</v>
      </c>
      <c r="G7" s="33" t="s">
        <v>160</v>
      </c>
      <c r="H7" s="9" t="s">
        <v>160</v>
      </c>
      <c r="I7" s="33" t="s">
        <v>160</v>
      </c>
    </row>
    <row r="8" spans="1:9" x14ac:dyDescent="0.25">
      <c r="A8" s="43"/>
      <c r="B8" s="44">
        <v>2014</v>
      </c>
      <c r="C8" s="45">
        <v>2013</v>
      </c>
      <c r="D8" s="44">
        <v>2014</v>
      </c>
      <c r="E8" s="45">
        <v>2013</v>
      </c>
      <c r="F8" s="44">
        <v>2014</v>
      </c>
      <c r="G8" s="45">
        <v>2013</v>
      </c>
      <c r="H8" s="44">
        <v>2014</v>
      </c>
      <c r="I8" s="45">
        <v>2013</v>
      </c>
    </row>
    <row r="9" spans="1:9" x14ac:dyDescent="0.25">
      <c r="A9" s="46" t="s">
        <v>19</v>
      </c>
      <c r="B9" s="55">
        <f>SUM('[1]Imports by COO 2014'!B3:C3)/1000</f>
        <v>78867.229859999992</v>
      </c>
      <c r="C9" s="61">
        <f>SUM('[2]Imports by COO 2013'!B3:C3)/1000</f>
        <v>82559.322930000009</v>
      </c>
      <c r="D9" s="55">
        <f>SUM('[1]Exports by COO 2014'!B3:C3)/1000</f>
        <v>41037.425752000003</v>
      </c>
      <c r="E9" s="54">
        <f>SUM('[2]Exports by COO 2013'!B3:C3)/1000</f>
        <v>48753.910179999999</v>
      </c>
      <c r="F9" s="55">
        <f>SUM('[1]Re-Exports by COO 2014'!B3:C3)/1000</f>
        <v>8361.6647499999999</v>
      </c>
      <c r="G9" s="54">
        <f>SUM('[2]Re-Exports by COO 2013'!B3:C3)/1000</f>
        <v>16576.360359999999</v>
      </c>
      <c r="H9" s="55">
        <f>D9+F9</f>
        <v>49399.090502000006</v>
      </c>
      <c r="I9" s="54">
        <f>E9+G9</f>
        <v>65330.270539999998</v>
      </c>
    </row>
    <row r="10" spans="1:9" x14ac:dyDescent="0.25">
      <c r="A10" s="46" t="s">
        <v>20</v>
      </c>
      <c r="B10" s="55">
        <f>SUM('[1]Imports by COO 2014'!B4:C4)/1000</f>
        <v>28912.767189999999</v>
      </c>
      <c r="C10" s="61">
        <f>SUM('[2]Imports by COO 2013'!B4:C4)/1000</f>
        <v>29586.487519999999</v>
      </c>
      <c r="D10" s="55">
        <f>SUM('[1]Exports by COO 2014'!B4:C4)/1000</f>
        <v>11196.948525</v>
      </c>
      <c r="E10" s="54">
        <f>SUM('[2]Exports by COO 2013'!B4:C4)/1000</f>
        <v>2884.1638169999997</v>
      </c>
      <c r="F10" s="55">
        <f>SUM('[1]Re-Exports by COO 2014'!B4:C4)/1000</f>
        <v>189.14575999999997</v>
      </c>
      <c r="G10" s="54">
        <f>SUM('[2]Re-Exports by COO 2013'!B4:C4)/1000</f>
        <v>437.76895000000002</v>
      </c>
      <c r="H10" s="55">
        <f t="shared" ref="H10:I20" si="0">D10+F10</f>
        <v>11386.094284999999</v>
      </c>
      <c r="I10" s="54">
        <f t="shared" si="0"/>
        <v>3321.9327669999998</v>
      </c>
    </row>
    <row r="11" spans="1:9" x14ac:dyDescent="0.25">
      <c r="A11" s="46" t="s">
        <v>21</v>
      </c>
      <c r="B11" s="55">
        <f>SUM('[1]Imports by COO 2014'!B5:C5)/1000</f>
        <v>4837.9395000000004</v>
      </c>
      <c r="C11" s="61">
        <f>SUM('[2]Imports by COO 2013'!B5:C5)/1000</f>
        <v>3842.8713099999995</v>
      </c>
      <c r="D11" s="55">
        <f>SUM('[1]Exports by COO 2014'!B5:C5)/1000</f>
        <v>16796.558289000001</v>
      </c>
      <c r="E11" s="54">
        <f>SUM('[2]Exports by COO 2013'!B5:C5)/1000</f>
        <v>28935.991125</v>
      </c>
      <c r="F11" s="55">
        <f>SUM('[1]Re-Exports by COO 2014'!B5:C5)/1000</f>
        <v>152.41578000000001</v>
      </c>
      <c r="G11" s="54">
        <f>SUM('[2]Re-Exports by COO 2013'!B5:C5)/1000</f>
        <v>464.56657999999993</v>
      </c>
      <c r="H11" s="55">
        <f t="shared" si="0"/>
        <v>16948.974069</v>
      </c>
      <c r="I11" s="54">
        <f t="shared" si="0"/>
        <v>29400.557704999999</v>
      </c>
    </row>
    <row r="12" spans="1:9" x14ac:dyDescent="0.25">
      <c r="A12" s="46" t="s">
        <v>22</v>
      </c>
      <c r="B12" s="55">
        <f>SUM('[1]Imports by COO 2014'!B6:C6)/1000</f>
        <v>8132.5538799999986</v>
      </c>
      <c r="C12" s="61">
        <f>SUM('[2]Imports by COO 2013'!B6:C6)/1000</f>
        <v>9218.6162899999999</v>
      </c>
      <c r="D12" s="55">
        <f>SUM('[1]Exports by COO 2014'!B6:C6)/1000</f>
        <v>13004.213390999999</v>
      </c>
      <c r="E12" s="54">
        <f>SUM('[2]Exports by COO 2013'!B6:C6)/1000</f>
        <v>12903.687533</v>
      </c>
      <c r="F12" s="55">
        <f>SUM('[1]Re-Exports by COO 2014'!B6:C6)/1000</f>
        <v>195.34332000000001</v>
      </c>
      <c r="G12" s="54">
        <f>SUM('[2]Re-Exports by COO 2013'!B6:C6)/1000</f>
        <v>23.612260000000003</v>
      </c>
      <c r="H12" s="55">
        <f t="shared" si="0"/>
        <v>13199.556710999999</v>
      </c>
      <c r="I12" s="54">
        <f t="shared" si="0"/>
        <v>12927.299793</v>
      </c>
    </row>
    <row r="13" spans="1:9" x14ac:dyDescent="0.25">
      <c r="A13" s="46" t="s">
        <v>24</v>
      </c>
      <c r="B13" s="55">
        <f>SUM('[1]Imports by COO 2014'!B7:C7)/1000</f>
        <v>5205.1812499999996</v>
      </c>
      <c r="C13" s="61">
        <f>SUM('[2]Imports by COO 2013'!B7:C7)/1000</f>
        <v>5891.3556899999994</v>
      </c>
      <c r="D13" s="55">
        <f>SUM('[1]Exports by COO 2014'!B7:C7)/1000</f>
        <v>0</v>
      </c>
      <c r="E13" s="54">
        <f>SUM('[2]Exports by COO 2013'!B7:C7)/1000</f>
        <v>5.5731599999999997</v>
      </c>
      <c r="F13" s="55">
        <f>SUM('[1]Re-Exports by COO 2014'!B7:C7)/1000</f>
        <v>5.5239099999999999</v>
      </c>
      <c r="G13" s="54">
        <f>SUM('[2]Re-Exports by COO 2013'!B7:C7)/1000</f>
        <v>554.38835000000006</v>
      </c>
      <c r="H13" s="55">
        <f t="shared" si="0"/>
        <v>5.5239099999999999</v>
      </c>
      <c r="I13" s="54">
        <f t="shared" si="0"/>
        <v>559.96151000000009</v>
      </c>
    </row>
    <row r="14" spans="1:9" x14ac:dyDescent="0.25">
      <c r="A14" s="46" t="s">
        <v>25</v>
      </c>
      <c r="B14" s="55">
        <f>SUM('[1]Imports by COO 2014'!B8:C8)/1000</f>
        <v>2779.1412099999998</v>
      </c>
      <c r="C14" s="61">
        <f>SUM('[2]Imports by COO 2013'!B8:C8)/1000</f>
        <v>5004.0260099999996</v>
      </c>
      <c r="D14" s="55">
        <f>SUM('[1]Exports by COO 2014'!B8:C8)/1000</f>
        <v>0</v>
      </c>
      <c r="E14" s="54">
        <f>SUM('[2]Exports by COO 2013'!B8:C8)/1000</f>
        <v>2.86971</v>
      </c>
      <c r="F14" s="55">
        <f>SUM('[1]Re-Exports by COO 2014'!B8:C8)/1000</f>
        <v>0</v>
      </c>
      <c r="G14" s="54">
        <f>SUM('[2]Re-Exports by COO 2013'!B8:C8)/1000</f>
        <v>2.0175000000000001</v>
      </c>
      <c r="H14" s="55">
        <f t="shared" si="0"/>
        <v>0</v>
      </c>
      <c r="I14" s="54">
        <f t="shared" si="0"/>
        <v>4.8872099999999996</v>
      </c>
    </row>
    <row r="15" spans="1:9" x14ac:dyDescent="0.25">
      <c r="A15" s="46" t="s">
        <v>23</v>
      </c>
      <c r="B15" s="55">
        <f>SUM('[1]Imports by COO 2014'!B9:C9)/1000</f>
        <v>24045.96891</v>
      </c>
      <c r="C15" s="61">
        <f>SUM('[2]Imports by COO 2013'!B9:C9)/1000</f>
        <v>25732.569149999999</v>
      </c>
      <c r="D15" s="55">
        <f>SUM('[1]Exports by COO 2014'!B9:C9)/1000</f>
        <v>892.84852000000001</v>
      </c>
      <c r="E15" s="54">
        <f>SUM('[2]Exports by COO 2013'!B9:C9)/1000</f>
        <v>1282.9141999999999</v>
      </c>
      <c r="F15" s="55">
        <f>SUM('[1]Re-Exports by COO 2014'!B9:C9)/1000</f>
        <v>398.61402000000004</v>
      </c>
      <c r="G15" s="54">
        <f>SUM('[2]Re-Exports by COO 2013'!B9:C9)/1000</f>
        <v>2042.8123700000001</v>
      </c>
      <c r="H15" s="55">
        <f t="shared" si="0"/>
        <v>1291.46254</v>
      </c>
      <c r="I15" s="54">
        <f t="shared" si="0"/>
        <v>3325.7265699999998</v>
      </c>
    </row>
    <row r="16" spans="1:9" x14ac:dyDescent="0.25">
      <c r="A16" s="46" t="s">
        <v>161</v>
      </c>
      <c r="B16" s="55">
        <f>SUM('[1]Imports by COO 2014'!B10:C10)/1000</f>
        <v>7667.8541999999989</v>
      </c>
      <c r="C16" s="61">
        <f>SUM('[2]Imports by COO 2013'!B10:C10)/1000</f>
        <v>7759.4524199999996</v>
      </c>
      <c r="D16" s="55">
        <f>SUM('[1]Exports by COO 2014'!B10:C10)/1000</f>
        <v>7576.2952070000001</v>
      </c>
      <c r="E16" s="54">
        <f>SUM('[2]Exports by COO 2013'!B10:C10)/1000</f>
        <v>12847.900184999999</v>
      </c>
      <c r="F16" s="55">
        <f>SUM('[1]Re-Exports by COO 2014'!B10:C10)/1000</f>
        <v>668.5864499999999</v>
      </c>
      <c r="G16" s="54">
        <f>SUM('[2]Re-Exports by COO 2013'!B10:C10)/1000</f>
        <v>905.6296000000001</v>
      </c>
      <c r="H16" s="55">
        <f t="shared" si="0"/>
        <v>8244.8816569999999</v>
      </c>
      <c r="I16" s="54">
        <f t="shared" si="0"/>
        <v>13753.529784999999</v>
      </c>
    </row>
    <row r="17" spans="1:9" x14ac:dyDescent="0.25">
      <c r="A17" s="46" t="s">
        <v>26</v>
      </c>
      <c r="B17" s="55">
        <f>SUM('[1]Imports by COO 2014'!B11:C11)/1000</f>
        <v>2470.0204600000002</v>
      </c>
      <c r="C17" s="61">
        <f>SUM('[2]Imports by COO 2013'!B11:C11)/1000</f>
        <v>1952.7421400000001</v>
      </c>
      <c r="D17" s="55">
        <f>SUM('[1]Exports by COO 2014'!B11:C11)/1000</f>
        <v>38.625039999999998</v>
      </c>
      <c r="E17" s="54">
        <f>SUM('[2]Exports by COO 2013'!B11:C11)/1000</f>
        <v>90.643810000000002</v>
      </c>
      <c r="F17" s="55">
        <f>SUM('[1]Re-Exports by COO 2014'!B11:C11)/1000</f>
        <v>253.53457999999998</v>
      </c>
      <c r="G17" s="54">
        <f>SUM('[2]Re-Exports by COO 2013'!B11:C11)/1000</f>
        <v>118.2317</v>
      </c>
      <c r="H17" s="55">
        <f t="shared" si="0"/>
        <v>292.15961999999996</v>
      </c>
      <c r="I17" s="54">
        <f t="shared" si="0"/>
        <v>208.87551000000002</v>
      </c>
    </row>
    <row r="18" spans="1:9" x14ac:dyDescent="0.25">
      <c r="A18" s="46" t="s">
        <v>162</v>
      </c>
      <c r="B18" s="55">
        <f>SUM('[1]Imports by COO 2014'!B12:C12)/1000</f>
        <v>42444.163099999991</v>
      </c>
      <c r="C18" s="61">
        <f>SUM('[2]Imports by COO 2013'!B12:C12)/1000</f>
        <v>41494.321859999996</v>
      </c>
      <c r="D18" s="55">
        <f>SUM('[1]Exports by COO 2014'!B12:C12)/1000</f>
        <v>0</v>
      </c>
      <c r="E18" s="54">
        <f>SUM('[2]Exports by COO 2013'!B12:C12)/1000</f>
        <v>0</v>
      </c>
      <c r="F18" s="55">
        <f>SUM('[1]Re-Exports by COO 2014'!B12:C12)/1000</f>
        <v>0</v>
      </c>
      <c r="G18" s="54">
        <f>SUM('[2]Re-Exports by COO 2013'!B12:C12)/1000</f>
        <v>0</v>
      </c>
      <c r="H18" s="55">
        <f t="shared" si="0"/>
        <v>0</v>
      </c>
      <c r="I18" s="54">
        <f t="shared" si="0"/>
        <v>0</v>
      </c>
    </row>
    <row r="19" spans="1:9" x14ac:dyDescent="0.25">
      <c r="A19" s="46" t="s">
        <v>27</v>
      </c>
      <c r="B19" s="55">
        <f>SUM('[1]Imports by COO 2014'!B13:C13)/1000</f>
        <v>28995.702350000003</v>
      </c>
      <c r="C19" s="61">
        <f>SUM('[2]Imports by COO 2013'!B13:C13)/1000</f>
        <v>32229.048630000001</v>
      </c>
      <c r="D19" s="55">
        <f>SUM('[1]Exports by COO 2014'!B13:C13)/1000</f>
        <v>62.320010000000003</v>
      </c>
      <c r="E19" s="54">
        <f>SUM('[2]Exports by COO 2013'!B13:C13)/1000</f>
        <v>35.436639999999997</v>
      </c>
      <c r="F19" s="55">
        <f>SUM('[1]Re-Exports by COO 2014'!B13:C13)/1000</f>
        <v>1781.5857599999999</v>
      </c>
      <c r="G19" s="54">
        <f>SUM('[2]Re-Exports by COO 2013'!B13:C13)/1000</f>
        <v>6229.482</v>
      </c>
      <c r="H19" s="55">
        <f t="shared" si="0"/>
        <v>1843.9057699999998</v>
      </c>
      <c r="I19" s="54">
        <f t="shared" si="0"/>
        <v>6264.9186399999999</v>
      </c>
    </row>
    <row r="20" spans="1:9" x14ac:dyDescent="0.25">
      <c r="A20" s="46" t="s">
        <v>28</v>
      </c>
      <c r="B20" s="55">
        <f>SUM('[1]Imports by COO 2014'!B14:C14)/1000</f>
        <v>29683.654050000001</v>
      </c>
      <c r="C20" s="61">
        <f>SUM('[2]Imports by COO 2013'!B14:C14)/1000</f>
        <v>30071.625789999998</v>
      </c>
      <c r="D20" s="55">
        <f>SUM('[1]Exports by COO 2014'!B14:C14)/1000</f>
        <v>1839.792316</v>
      </c>
      <c r="E20" s="54">
        <f>SUM('[2]Exports by COO 2013'!B14:C14)/1000</f>
        <v>3504.8559599999999</v>
      </c>
      <c r="F20" s="55">
        <f>SUM('[1]Re-Exports by COO 2014'!B14:C14)/1000</f>
        <v>1882.4572599999999</v>
      </c>
      <c r="G20" s="54">
        <f>SUM('[2]Re-Exports by COO 2013'!B14:C14)/1000</f>
        <v>7000.0392799999991</v>
      </c>
      <c r="H20" s="76">
        <f t="shared" si="0"/>
        <v>3722.2495760000002</v>
      </c>
      <c r="I20" s="54">
        <f t="shared" si="0"/>
        <v>10504.895239999998</v>
      </c>
    </row>
    <row r="21" spans="1:9" ht="15.75" thickBot="1" x14ac:dyDescent="0.3">
      <c r="A21" s="47" t="s">
        <v>13</v>
      </c>
      <c r="B21" s="77">
        <f>SUM(B9:B20)</f>
        <v>264042.17595999996</v>
      </c>
      <c r="C21" s="78">
        <f t="shared" ref="C21:H21" si="1">SUM(C9:C20)</f>
        <v>275342.43974</v>
      </c>
      <c r="D21" s="77">
        <f t="shared" si="1"/>
        <v>92445.027050000004</v>
      </c>
      <c r="E21" s="78">
        <f t="shared" si="1"/>
        <v>111247.94631999999</v>
      </c>
      <c r="F21" s="77">
        <f t="shared" si="1"/>
        <v>13888.871589999999</v>
      </c>
      <c r="G21" s="78">
        <f t="shared" si="1"/>
        <v>34354.908950000005</v>
      </c>
      <c r="H21" s="77">
        <f t="shared" si="1"/>
        <v>106333.89864000001</v>
      </c>
      <c r="I21" s="78">
        <f>SUM(I9:I20)</f>
        <v>145602.85527</v>
      </c>
    </row>
    <row r="22" spans="1:9" ht="15.75" thickTop="1" x14ac:dyDescent="0.25">
      <c r="A22" s="1" t="s">
        <v>85</v>
      </c>
      <c r="B22" s="24"/>
      <c r="C22" s="24"/>
      <c r="D22" s="24"/>
      <c r="E22" s="24"/>
      <c r="F22" s="24"/>
      <c r="G22" s="24"/>
      <c r="H22" s="4"/>
      <c r="I22" s="4"/>
    </row>
    <row r="23" spans="1:9" x14ac:dyDescent="0.25">
      <c r="A23" s="1" t="s">
        <v>86</v>
      </c>
      <c r="B23" s="24"/>
      <c r="C23" s="24"/>
      <c r="D23" s="24"/>
      <c r="E23" s="24"/>
      <c r="F23" s="24"/>
      <c r="G23" s="24"/>
      <c r="H23" s="24"/>
      <c r="I23" s="24"/>
    </row>
    <row r="24" spans="1:9" x14ac:dyDescent="0.25">
      <c r="A24" s="4"/>
      <c r="B24" s="24"/>
      <c r="C24" s="24"/>
      <c r="D24" s="24"/>
      <c r="E24" s="24"/>
      <c r="F24" s="24"/>
      <c r="G24" s="24"/>
      <c r="H24" s="24"/>
      <c r="I24" s="24"/>
    </row>
    <row r="25" spans="1:9" x14ac:dyDescent="0.25">
      <c r="B25" s="24"/>
      <c r="C25" s="24"/>
      <c r="D25" s="24"/>
      <c r="E25" s="24"/>
      <c r="F25" s="24"/>
      <c r="G25" s="24"/>
      <c r="H25" s="24"/>
      <c r="I25" s="24"/>
    </row>
    <row r="26" spans="1:9" x14ac:dyDescent="0.25">
      <c r="B26" s="69"/>
      <c r="C26" s="69"/>
      <c r="D26" s="69"/>
      <c r="E26" s="69"/>
      <c r="F26" s="69"/>
      <c r="G26" s="69"/>
      <c r="H26" s="69"/>
      <c r="I26" s="69"/>
    </row>
    <row r="27" spans="1:9" x14ac:dyDescent="0.25">
      <c r="B27" s="69"/>
      <c r="C27" s="69"/>
      <c r="D27" s="69"/>
      <c r="E27" s="69"/>
      <c r="F27" s="69"/>
      <c r="G27" s="69"/>
      <c r="H27" s="69"/>
      <c r="I27" s="69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OCT TABLE 1</vt:lpstr>
      <vt:lpstr>OCT TABLE 2</vt:lpstr>
      <vt:lpstr>OCT TABLE 3</vt:lpstr>
      <vt:lpstr>OCT TABLE 4</vt:lpstr>
      <vt:lpstr>OCT TABLE 5 MAJOR</vt:lpstr>
      <vt:lpstr>OCT TABLE 6 OTHER</vt:lpstr>
      <vt:lpstr>OCT TABLE 7 Direction of Trade </vt:lpstr>
      <vt:lpstr>JAN TABLE  8</vt:lpstr>
      <vt:lpstr>JAN TABLE  9</vt:lpstr>
      <vt:lpstr>JAN TABLE 10</vt:lpstr>
      <vt:lpstr>JAN TABLE 11</vt:lpstr>
      <vt:lpstr>OCT TABLE  8</vt:lpstr>
      <vt:lpstr>OCT TABLE  9</vt:lpstr>
      <vt:lpstr>OCT TABLE 10</vt:lpstr>
      <vt:lpstr>OCT TABLE 11</vt:lpstr>
      <vt:lpstr>OCT TABLE 12</vt:lpstr>
      <vt:lpstr>OCT TABLE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jchavarria</dc:creator>
  <cp:lastModifiedBy>Lesley Cruz</cp:lastModifiedBy>
  <cp:lastPrinted>2021-06-21T21:52:10Z</cp:lastPrinted>
  <dcterms:created xsi:type="dcterms:W3CDTF">2012-05-11T17:18:31Z</dcterms:created>
  <dcterms:modified xsi:type="dcterms:W3CDTF">2021-11-22T16:22:05Z</dcterms:modified>
</cp:coreProperties>
</file>